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81" windowWidth="11355" windowHeight="8700" activeTab="1"/>
  </bookViews>
  <sheets>
    <sheet name="ตัวอย่าง RF" sheetId="1" r:id="rId1"/>
    <sheet name="ตัวอย่าง HI" sheetId="2" r:id="rId2"/>
  </sheets>
  <definedNames/>
  <calcPr fullCalcOnLoad="1"/>
</workbook>
</file>

<file path=xl/sharedStrings.xml><?xml version="1.0" encoding="utf-8"?>
<sst xmlns="http://schemas.openxmlformats.org/spreadsheetml/2006/main" count="190" uniqueCount="73">
  <si>
    <t>การคำนวณการถ่ายระดับโดยวิธีความสูงของแกนกล้อง RISE AND FALL (RF)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</si>
  <si>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</si>
  <si>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</si>
  <si>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</si>
  <si>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</si>
  <si>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</si>
  <si>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</si>
  <si>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</si>
  <si>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</si>
  <si>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</si>
  <si>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</si>
  <si>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</si>
  <si>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</si>
  <si>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หมุด</t>
  </si>
  <si>
    <t>สำรวจ</t>
  </si>
  <si>
    <t>ระยะหมุด</t>
  </si>
  <si>
    <t>เมตร</t>
  </si>
  <si>
    <t>I</t>
  </si>
  <si>
    <t>J</t>
  </si>
  <si>
    <t>ไม้หลัง</t>
  </si>
  <si>
    <t>ไม้กลาง</t>
  </si>
  <si>
    <t>ไม้หน้า</t>
  </si>
  <si>
    <t>กลาง</t>
  </si>
  <si>
    <t>สตาเดีย</t>
  </si>
  <si>
    <t>ระยะ ม.</t>
  </si>
  <si>
    <t>ระดับคงที่</t>
  </si>
  <si>
    <t>ผลต่าง</t>
  </si>
  <si>
    <t>ระดับ</t>
  </si>
  <si>
    <t>ก่อนแก้</t>
  </si>
  <si>
    <t>หลังแก้</t>
  </si>
  <si>
    <t>ค่าแก้</t>
  </si>
  <si>
    <t>ม.</t>
  </si>
  <si>
    <t>HI</t>
  </si>
  <si>
    <t>R + / F -</t>
  </si>
  <si>
    <t>msl</t>
  </si>
  <si>
    <t>รวม</t>
  </si>
  <si>
    <t>ผลรวมระยะระหว่างหมุด</t>
  </si>
  <si>
    <t>ความคลาดเคลื่อนที่ยอมให้</t>
  </si>
  <si>
    <t>ระดับที่คำนวณได้ของหมุดท้าย (เข้า)</t>
  </si>
  <si>
    <t>ระดับคงที่ของหมุดแรก (ออก)</t>
  </si>
  <si>
    <t>ระดับเข้าบรรจบคงที่</t>
  </si>
  <si>
    <t>ระดับเข้าบรรจบที่ทำได้</t>
  </si>
  <si>
    <t>ความคลาดเคลื่อนที่เกิดขึ้น</t>
  </si>
  <si>
    <t xml:space="preserve">1.     ผลการสำรวจข้างต้นอยู่ในเกณฑ์ที่รับได้หรือไม่                </t>
  </si>
  <si>
    <t>ได้</t>
  </si>
  <si>
    <t>ไม่ได้</t>
  </si>
  <si>
    <t>2.     ผู้ทำการสำรวจ ชื่อ</t>
  </si>
  <si>
    <t>นามสกุล</t>
  </si>
  <si>
    <t>กลุ่ม</t>
  </si>
  <si>
    <t>รหัส</t>
  </si>
  <si>
    <t>ลำดับที่</t>
  </si>
  <si>
    <t>SUM (BS)</t>
  </si>
  <si>
    <t>SUM (FS)</t>
  </si>
  <si>
    <t>ผลรวมระยะของ stadia</t>
  </si>
  <si>
    <t>=</t>
  </si>
  <si>
    <t>0.012 x SQRT(DISTANCE KM)</t>
  </si>
  <si>
    <t>∑ BS - ∑ FS = FINISHED EL. IN BY CALCULATION - BM EL. OUT = ∑ (RISE &amp; FALL)</t>
  </si>
  <si>
    <t>เดิม</t>
  </si>
  <si>
    <t>BM1</t>
  </si>
  <si>
    <t>A1</t>
  </si>
  <si>
    <t>A2</t>
  </si>
  <si>
    <t>A3</t>
  </si>
  <si>
    <t>A4</t>
  </si>
  <si>
    <t>BM2</t>
  </si>
  <si>
    <t>A5</t>
  </si>
  <si>
    <t>A6</t>
  </si>
  <si>
    <t>A7</t>
  </si>
  <si>
    <t>A8</t>
  </si>
  <si>
    <t>A9</t>
  </si>
  <si>
    <t>A10</t>
  </si>
  <si>
    <t>A11</t>
  </si>
  <si>
    <t>A12</t>
  </si>
  <si>
    <t>การคำนวณการถ่ายระดับโดยวิธีความสูงของแกนกล้อง HEIGHT OF INSTRUMENT (HI)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</si>
</sst>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</numFmts>
  <fonts count="40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 quotePrefix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93" fontId="1" fillId="0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8" fontId="1" fillId="0" borderId="11" xfId="0" applyNumberFormat="1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9"/>
  <sheetViews>
    <sheetView zoomScalePageLayoutView="0" workbookViewId="0" topLeftCell="A1">
      <selection activeCell="U22" sqref="U21:U22"/>
    </sheetView>
  </sheetViews>
  <sheetFormatPr defaultColWidth="9.140625" defaultRowHeight="12.75"/>
  <cols>
    <col min="1" max="1" width="9.140625" style="1" customWidth="1"/>
    <col min="2" max="2" width="2.7109375" style="2" customWidth="1"/>
    <col min="3" max="3" width="6.00390625" style="1" customWidth="1"/>
    <col min="4" max="14" width="8.00390625" style="1" customWidth="1"/>
    <col min="15" max="15" width="7.57421875" style="1" customWidth="1"/>
    <col min="16" max="16" width="8.00390625" style="1" customWidth="1"/>
    <col min="17" max="17" width="8.57421875" style="1" customWidth="1"/>
    <col min="18" max="19" width="8.00390625" style="1" customWidth="1"/>
    <col min="20" max="16384" width="9.140625" style="1" customWidth="1"/>
  </cols>
  <sheetData>
    <row r="3" spans="2:19" ht="12.75"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3:19" s="2" customFormat="1" ht="12.7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</row>
    <row r="5" spans="3:19" ht="12.75">
      <c r="C5" s="4" t="s">
        <v>13</v>
      </c>
      <c r="D5" s="4" t="s">
        <v>15</v>
      </c>
      <c r="E5" s="13" t="s">
        <v>19</v>
      </c>
      <c r="F5" s="13"/>
      <c r="G5" s="13"/>
      <c r="H5" s="13" t="s">
        <v>20</v>
      </c>
      <c r="I5" s="13"/>
      <c r="J5" s="13"/>
      <c r="K5" s="13" t="s">
        <v>21</v>
      </c>
      <c r="L5" s="13"/>
      <c r="M5" s="13"/>
      <c r="N5" s="4" t="s">
        <v>25</v>
      </c>
      <c r="O5" s="4" t="s">
        <v>26</v>
      </c>
      <c r="P5" s="4" t="s">
        <v>27</v>
      </c>
      <c r="Q5" s="4" t="s">
        <v>30</v>
      </c>
      <c r="R5" s="4" t="s">
        <v>32</v>
      </c>
      <c r="S5" s="4" t="s">
        <v>27</v>
      </c>
    </row>
    <row r="6" spans="3:19" ht="12.75">
      <c r="C6" s="4" t="s">
        <v>14</v>
      </c>
      <c r="D6" s="4" t="s">
        <v>16</v>
      </c>
      <c r="E6" s="4" t="s">
        <v>22</v>
      </c>
      <c r="F6" s="4" t="s">
        <v>23</v>
      </c>
      <c r="G6" s="4" t="s">
        <v>24</v>
      </c>
      <c r="H6" s="4" t="s">
        <v>22</v>
      </c>
      <c r="I6" s="4" t="s">
        <v>23</v>
      </c>
      <c r="J6" s="4" t="s">
        <v>24</v>
      </c>
      <c r="K6" s="4" t="s">
        <v>22</v>
      </c>
      <c r="L6" s="4" t="s">
        <v>23</v>
      </c>
      <c r="M6" s="4" t="s">
        <v>24</v>
      </c>
      <c r="N6" s="4" t="s">
        <v>34</v>
      </c>
      <c r="O6" s="4" t="s">
        <v>33</v>
      </c>
      <c r="P6" s="4" t="s">
        <v>28</v>
      </c>
      <c r="Q6" s="4" t="s">
        <v>31</v>
      </c>
      <c r="R6" s="4" t="s">
        <v>29</v>
      </c>
      <c r="S6" s="4" t="s">
        <v>29</v>
      </c>
    </row>
    <row r="7" spans="2:19" ht="12.75">
      <c r="B7" s="14" t="s">
        <v>1</v>
      </c>
      <c r="C7" s="15" t="s">
        <v>58</v>
      </c>
      <c r="D7" s="15"/>
      <c r="E7" s="16">
        <v>1.4</v>
      </c>
      <c r="F7" s="3"/>
      <c r="G7" s="17">
        <v>13.4</v>
      </c>
      <c r="H7" s="15"/>
      <c r="I7" s="3"/>
      <c r="J7" s="15"/>
      <c r="K7" s="15"/>
      <c r="L7" s="3"/>
      <c r="M7" s="15"/>
      <c r="N7" s="15">
        <v>1.771</v>
      </c>
      <c r="O7" s="15"/>
      <c r="P7" s="15">
        <v>1.771</v>
      </c>
      <c r="Q7" s="15"/>
      <c r="R7" s="15"/>
      <c r="S7" s="15">
        <v>1.771</v>
      </c>
    </row>
    <row r="8" spans="2:19" ht="12.75">
      <c r="B8" s="14"/>
      <c r="C8" s="15"/>
      <c r="D8" s="15"/>
      <c r="E8" s="16"/>
      <c r="F8" s="3"/>
      <c r="G8" s="17"/>
      <c r="H8" s="15"/>
      <c r="I8" s="3"/>
      <c r="J8" s="15"/>
      <c r="K8" s="15"/>
      <c r="L8" s="3"/>
      <c r="M8" s="15"/>
      <c r="N8" s="15"/>
      <c r="O8" s="15"/>
      <c r="P8" s="15"/>
      <c r="Q8" s="15"/>
      <c r="R8" s="15"/>
      <c r="S8" s="15"/>
    </row>
    <row r="9" spans="2:19" ht="12.75">
      <c r="B9" s="14" t="s">
        <v>2</v>
      </c>
      <c r="C9" s="15" t="s">
        <v>59</v>
      </c>
      <c r="D9" s="15"/>
      <c r="E9" s="15"/>
      <c r="F9" s="3"/>
      <c r="G9" s="18"/>
      <c r="H9" s="15">
        <v>1.928</v>
      </c>
      <c r="I9" s="3"/>
      <c r="J9" s="15">
        <v>11.7</v>
      </c>
      <c r="K9" s="15"/>
      <c r="L9" s="3"/>
      <c r="M9" s="15"/>
      <c r="N9" s="15"/>
      <c r="O9" s="16">
        <f>E7-H9</f>
        <v>-0.528</v>
      </c>
      <c r="P9" s="16">
        <f>P7+O9</f>
        <v>1.2429999999999999</v>
      </c>
      <c r="Q9" s="15">
        <v>-0.001</v>
      </c>
      <c r="R9" s="15"/>
      <c r="S9" s="16">
        <f>P9-0.001</f>
        <v>1.242</v>
      </c>
    </row>
    <row r="10" spans="2:19" ht="12.75">
      <c r="B10" s="14"/>
      <c r="C10" s="15"/>
      <c r="D10" s="15"/>
      <c r="E10" s="15"/>
      <c r="F10" s="3"/>
      <c r="G10" s="19"/>
      <c r="H10" s="15"/>
      <c r="I10" s="3"/>
      <c r="J10" s="15"/>
      <c r="K10" s="15"/>
      <c r="L10" s="3"/>
      <c r="M10" s="15"/>
      <c r="N10" s="15"/>
      <c r="O10" s="16"/>
      <c r="P10" s="15"/>
      <c r="Q10" s="15"/>
      <c r="R10" s="15"/>
      <c r="S10" s="16"/>
    </row>
    <row r="11" spans="2:19" ht="12.75">
      <c r="B11" s="14" t="s">
        <v>3</v>
      </c>
      <c r="C11" s="15" t="s">
        <v>60</v>
      </c>
      <c r="D11" s="15"/>
      <c r="E11" s="15"/>
      <c r="F11" s="3"/>
      <c r="G11" s="18"/>
      <c r="H11" s="15">
        <v>1.918</v>
      </c>
      <c r="I11" s="3"/>
      <c r="J11" s="17">
        <v>9.3</v>
      </c>
      <c r="K11" s="15"/>
      <c r="L11" s="3"/>
      <c r="M11" s="15"/>
      <c r="N11" s="15"/>
      <c r="O11" s="16">
        <f>H9-H11</f>
        <v>0.010000000000000009</v>
      </c>
      <c r="P11" s="16">
        <f>P9+O11</f>
        <v>1.253</v>
      </c>
      <c r="Q11" s="15"/>
      <c r="R11" s="15"/>
      <c r="S11" s="16">
        <f>P11-0.001</f>
        <v>1.252</v>
      </c>
    </row>
    <row r="12" spans="2:19" ht="12.75">
      <c r="B12" s="14"/>
      <c r="C12" s="15"/>
      <c r="D12" s="15"/>
      <c r="E12" s="15"/>
      <c r="F12" s="3"/>
      <c r="G12" s="19"/>
      <c r="H12" s="15"/>
      <c r="I12" s="3"/>
      <c r="J12" s="17"/>
      <c r="K12" s="15"/>
      <c r="L12" s="3"/>
      <c r="M12" s="15"/>
      <c r="N12" s="15"/>
      <c r="O12" s="16"/>
      <c r="P12" s="15"/>
      <c r="Q12" s="15"/>
      <c r="R12" s="15"/>
      <c r="S12" s="16"/>
    </row>
    <row r="13" spans="2:19" ht="12.75">
      <c r="B13" s="14" t="s">
        <v>4</v>
      </c>
      <c r="C13" s="15" t="s">
        <v>61</v>
      </c>
      <c r="D13" s="15"/>
      <c r="E13" s="15"/>
      <c r="F13" s="3"/>
      <c r="G13" s="18"/>
      <c r="H13" s="15">
        <v>1.918</v>
      </c>
      <c r="I13" s="3"/>
      <c r="J13" s="15">
        <v>8.1</v>
      </c>
      <c r="K13" s="15"/>
      <c r="L13" s="3"/>
      <c r="M13" s="17"/>
      <c r="N13" s="15"/>
      <c r="O13" s="16">
        <f>H11-H13</f>
        <v>0</v>
      </c>
      <c r="P13" s="16">
        <f>P11+O13</f>
        <v>1.253</v>
      </c>
      <c r="Q13" s="20"/>
      <c r="R13" s="15"/>
      <c r="S13" s="16">
        <f>P13-0.001</f>
        <v>1.252</v>
      </c>
    </row>
    <row r="14" spans="2:19" ht="12.75">
      <c r="B14" s="14"/>
      <c r="C14" s="15"/>
      <c r="D14" s="15"/>
      <c r="E14" s="15"/>
      <c r="F14" s="3"/>
      <c r="G14" s="19"/>
      <c r="H14" s="15"/>
      <c r="I14" s="3"/>
      <c r="J14" s="15"/>
      <c r="K14" s="15"/>
      <c r="L14" s="3"/>
      <c r="M14" s="17"/>
      <c r="N14" s="15"/>
      <c r="O14" s="16"/>
      <c r="P14" s="15"/>
      <c r="Q14" s="15"/>
      <c r="R14" s="15"/>
      <c r="S14" s="16"/>
    </row>
    <row r="15" spans="2:19" ht="12.75">
      <c r="B15" s="14" t="s">
        <v>5</v>
      </c>
      <c r="C15" s="15" t="s">
        <v>62</v>
      </c>
      <c r="D15" s="15"/>
      <c r="E15" s="15"/>
      <c r="F15" s="3"/>
      <c r="G15" s="18"/>
      <c r="H15" s="15">
        <v>2.019</v>
      </c>
      <c r="I15" s="3"/>
      <c r="J15" s="15">
        <v>6.4</v>
      </c>
      <c r="K15" s="15"/>
      <c r="L15" s="3"/>
      <c r="M15" s="15"/>
      <c r="N15" s="15"/>
      <c r="O15" s="16">
        <f>H13-H15</f>
        <v>-0.1010000000000002</v>
      </c>
      <c r="P15" s="16">
        <f>P13+O15</f>
        <v>1.1519999999999997</v>
      </c>
      <c r="Q15" s="15"/>
      <c r="R15" s="15"/>
      <c r="S15" s="16">
        <f>P15-0.001</f>
        <v>1.1509999999999998</v>
      </c>
    </row>
    <row r="16" spans="2:19" ht="12.75">
      <c r="B16" s="14"/>
      <c r="C16" s="15"/>
      <c r="D16" s="15"/>
      <c r="E16" s="15"/>
      <c r="F16" s="3"/>
      <c r="G16" s="19"/>
      <c r="H16" s="15"/>
      <c r="I16" s="3"/>
      <c r="J16" s="15"/>
      <c r="K16" s="15"/>
      <c r="L16" s="3"/>
      <c r="M16" s="15"/>
      <c r="N16" s="15"/>
      <c r="O16" s="16"/>
      <c r="P16" s="15"/>
      <c r="Q16" s="15"/>
      <c r="R16" s="15"/>
      <c r="S16" s="16"/>
    </row>
    <row r="17" spans="2:19" ht="12.75">
      <c r="B17" s="14" t="s">
        <v>6</v>
      </c>
      <c r="C17" s="15" t="s">
        <v>64</v>
      </c>
      <c r="D17" s="15"/>
      <c r="E17" s="15"/>
      <c r="F17" s="3"/>
      <c r="G17" s="18"/>
      <c r="H17" s="15">
        <v>1.968</v>
      </c>
      <c r="I17" s="3"/>
      <c r="J17" s="15">
        <v>3.5</v>
      </c>
      <c r="K17" s="15"/>
      <c r="L17" s="3"/>
      <c r="M17" s="15"/>
      <c r="N17" s="15"/>
      <c r="O17" s="16">
        <f>H15-H17</f>
        <v>0.051000000000000156</v>
      </c>
      <c r="P17" s="16">
        <f>P15+O17</f>
        <v>1.2029999999999998</v>
      </c>
      <c r="Q17" s="15"/>
      <c r="R17" s="15"/>
      <c r="S17" s="16">
        <f>P17-0.001</f>
        <v>1.202</v>
      </c>
    </row>
    <row r="18" spans="2:19" ht="12.75">
      <c r="B18" s="14"/>
      <c r="C18" s="15"/>
      <c r="D18" s="15"/>
      <c r="E18" s="15"/>
      <c r="F18" s="3"/>
      <c r="G18" s="19"/>
      <c r="H18" s="15"/>
      <c r="I18" s="3"/>
      <c r="J18" s="15"/>
      <c r="K18" s="15"/>
      <c r="L18" s="3"/>
      <c r="M18" s="15"/>
      <c r="N18" s="15"/>
      <c r="O18" s="16"/>
      <c r="P18" s="15"/>
      <c r="Q18" s="15"/>
      <c r="R18" s="15"/>
      <c r="S18" s="16"/>
    </row>
    <row r="19" spans="2:19" ht="12.75">
      <c r="B19" s="14" t="s">
        <v>7</v>
      </c>
      <c r="C19" s="15" t="s">
        <v>65</v>
      </c>
      <c r="D19" s="15"/>
      <c r="E19" s="15">
        <v>1.828</v>
      </c>
      <c r="F19" s="3"/>
      <c r="G19" s="21">
        <v>20.6</v>
      </c>
      <c r="H19" s="15"/>
      <c r="I19" s="3"/>
      <c r="J19" s="15"/>
      <c r="K19" s="15">
        <v>1.339</v>
      </c>
      <c r="L19" s="3"/>
      <c r="M19" s="17">
        <v>12.8</v>
      </c>
      <c r="N19" s="15"/>
      <c r="O19" s="16">
        <f>H17-K19</f>
        <v>0.629</v>
      </c>
      <c r="P19" s="16">
        <f>P17+O19</f>
        <v>1.8319999999999999</v>
      </c>
      <c r="Q19" s="20"/>
      <c r="R19" s="15"/>
      <c r="S19" s="16">
        <f>P19-0.001</f>
        <v>1.831</v>
      </c>
    </row>
    <row r="20" spans="2:19" ht="12.75">
      <c r="B20" s="14"/>
      <c r="C20" s="15"/>
      <c r="D20" s="15"/>
      <c r="E20" s="15"/>
      <c r="F20" s="3"/>
      <c r="G20" s="22"/>
      <c r="H20" s="15"/>
      <c r="I20" s="3"/>
      <c r="J20" s="15"/>
      <c r="K20" s="15"/>
      <c r="L20" s="3"/>
      <c r="M20" s="17"/>
      <c r="N20" s="15"/>
      <c r="O20" s="16"/>
      <c r="P20" s="15"/>
      <c r="Q20" s="15"/>
      <c r="R20" s="15"/>
      <c r="S20" s="16"/>
    </row>
    <row r="21" spans="2:19" ht="12.75">
      <c r="B21" s="14" t="s">
        <v>8</v>
      </c>
      <c r="C21" s="15" t="s">
        <v>66</v>
      </c>
      <c r="D21" s="15"/>
      <c r="E21" s="15"/>
      <c r="F21" s="3"/>
      <c r="G21" s="18"/>
      <c r="H21" s="15">
        <v>2.273</v>
      </c>
      <c r="I21" s="3"/>
      <c r="J21" s="15">
        <v>17.2</v>
      </c>
      <c r="K21" s="15"/>
      <c r="L21" s="3"/>
      <c r="M21" s="15"/>
      <c r="N21" s="15"/>
      <c r="O21" s="16">
        <f>E19-H21</f>
        <v>-0.44500000000000006</v>
      </c>
      <c r="P21" s="16">
        <f>P19+O21</f>
        <v>1.3869999999999998</v>
      </c>
      <c r="Q21" s="15">
        <v>-0.001</v>
      </c>
      <c r="R21" s="15"/>
      <c r="S21" s="16">
        <f>P21-0.002</f>
        <v>1.3849999999999998</v>
      </c>
    </row>
    <row r="22" spans="2:19" ht="12.75">
      <c r="B22" s="14"/>
      <c r="C22" s="15"/>
      <c r="D22" s="15"/>
      <c r="E22" s="15"/>
      <c r="F22" s="3"/>
      <c r="G22" s="19"/>
      <c r="H22" s="15"/>
      <c r="I22" s="3"/>
      <c r="J22" s="15"/>
      <c r="K22" s="15"/>
      <c r="L22" s="3"/>
      <c r="M22" s="15"/>
      <c r="N22" s="15"/>
      <c r="O22" s="16"/>
      <c r="P22" s="15"/>
      <c r="Q22" s="15"/>
      <c r="R22" s="15"/>
      <c r="S22" s="16"/>
    </row>
    <row r="23" spans="2:19" ht="12.75">
      <c r="B23" s="14" t="s">
        <v>17</v>
      </c>
      <c r="C23" s="15" t="s">
        <v>67</v>
      </c>
      <c r="D23" s="15"/>
      <c r="E23" s="15"/>
      <c r="F23" s="3"/>
      <c r="G23" s="18"/>
      <c r="H23" s="15">
        <v>2.058</v>
      </c>
      <c r="I23" s="3"/>
      <c r="J23" s="17">
        <v>14</v>
      </c>
      <c r="K23" s="15"/>
      <c r="L23" s="3"/>
      <c r="M23" s="15"/>
      <c r="N23" s="15"/>
      <c r="O23" s="16">
        <f>H21-H23</f>
        <v>0.2150000000000003</v>
      </c>
      <c r="P23" s="16">
        <f>P21+O23</f>
        <v>1.602</v>
      </c>
      <c r="Q23" s="15">
        <v>-0.001</v>
      </c>
      <c r="R23" s="15"/>
      <c r="S23" s="16">
        <f>P23-0.003</f>
        <v>1.5990000000000002</v>
      </c>
    </row>
    <row r="24" spans="2:19" ht="12.75">
      <c r="B24" s="14"/>
      <c r="C24" s="15"/>
      <c r="D24" s="15"/>
      <c r="E24" s="15"/>
      <c r="F24" s="3"/>
      <c r="G24" s="19"/>
      <c r="H24" s="15"/>
      <c r="I24" s="3"/>
      <c r="J24" s="17"/>
      <c r="K24" s="15"/>
      <c r="L24" s="3"/>
      <c r="M24" s="15"/>
      <c r="N24" s="15"/>
      <c r="O24" s="16"/>
      <c r="P24" s="15"/>
      <c r="Q24" s="15"/>
      <c r="R24" s="15"/>
      <c r="S24" s="16"/>
    </row>
    <row r="25" spans="2:19" ht="12.75">
      <c r="B25" s="14" t="s">
        <v>18</v>
      </c>
      <c r="C25" s="15" t="s">
        <v>68</v>
      </c>
      <c r="D25" s="15"/>
      <c r="E25" s="15"/>
      <c r="F25" s="3"/>
      <c r="G25" s="18"/>
      <c r="H25" s="15">
        <v>2.254</v>
      </c>
      <c r="I25" s="3"/>
      <c r="J25" s="17">
        <v>13.1</v>
      </c>
      <c r="K25" s="15"/>
      <c r="L25" s="3"/>
      <c r="M25" s="15"/>
      <c r="N25" s="15"/>
      <c r="O25" s="16">
        <f>H23-H25</f>
        <v>-0.19600000000000017</v>
      </c>
      <c r="P25" s="16">
        <f>P23+O25</f>
        <v>1.406</v>
      </c>
      <c r="Q25" s="15">
        <v>-0.001</v>
      </c>
      <c r="R25" s="15"/>
      <c r="S25" s="16">
        <f>P25-0.004</f>
        <v>1.402</v>
      </c>
    </row>
    <row r="26" spans="2:19" ht="12.75">
      <c r="B26" s="14"/>
      <c r="C26" s="15"/>
      <c r="D26" s="15"/>
      <c r="E26" s="15"/>
      <c r="F26" s="3"/>
      <c r="G26" s="19"/>
      <c r="H26" s="15"/>
      <c r="I26" s="3"/>
      <c r="J26" s="17"/>
      <c r="K26" s="15"/>
      <c r="L26" s="3"/>
      <c r="M26" s="15"/>
      <c r="N26" s="15"/>
      <c r="O26" s="16"/>
      <c r="P26" s="15"/>
      <c r="Q26" s="15"/>
      <c r="R26" s="15"/>
      <c r="S26" s="16"/>
    </row>
    <row r="27" spans="2:19" ht="12.75">
      <c r="B27" s="14" t="s">
        <v>9</v>
      </c>
      <c r="C27" s="15" t="s">
        <v>69</v>
      </c>
      <c r="D27" s="15"/>
      <c r="E27" s="16"/>
      <c r="F27" s="3"/>
      <c r="G27" s="18"/>
      <c r="H27" s="15">
        <v>1.816</v>
      </c>
      <c r="I27" s="3"/>
      <c r="J27" s="15">
        <v>10.6</v>
      </c>
      <c r="K27" s="15"/>
      <c r="L27" s="3"/>
      <c r="M27" s="17"/>
      <c r="N27" s="15"/>
      <c r="O27" s="16">
        <f>H25-H27</f>
        <v>0.43799999999999994</v>
      </c>
      <c r="P27" s="16">
        <f>P25+O27</f>
        <v>1.8439999999999999</v>
      </c>
      <c r="Q27" s="20"/>
      <c r="R27" s="15"/>
      <c r="S27" s="16">
        <f>P27-0.004</f>
        <v>1.8399999999999999</v>
      </c>
    </row>
    <row r="28" spans="2:19" ht="12.75">
      <c r="B28" s="14"/>
      <c r="C28" s="15"/>
      <c r="D28" s="15"/>
      <c r="E28" s="15"/>
      <c r="F28" s="3"/>
      <c r="G28" s="19"/>
      <c r="H28" s="15"/>
      <c r="I28" s="3"/>
      <c r="J28" s="15"/>
      <c r="K28" s="15"/>
      <c r="L28" s="3"/>
      <c r="M28" s="17"/>
      <c r="N28" s="15"/>
      <c r="O28" s="16"/>
      <c r="P28" s="15"/>
      <c r="Q28" s="15"/>
      <c r="R28" s="15"/>
      <c r="S28" s="16"/>
    </row>
    <row r="29" spans="2:19" ht="12.75">
      <c r="B29" s="14" t="s">
        <v>10</v>
      </c>
      <c r="C29" s="15" t="s">
        <v>70</v>
      </c>
      <c r="D29" s="15"/>
      <c r="E29" s="15"/>
      <c r="F29" s="3"/>
      <c r="G29" s="18"/>
      <c r="H29" s="15">
        <v>1.839</v>
      </c>
      <c r="I29" s="3"/>
      <c r="J29" s="15">
        <v>8.8</v>
      </c>
      <c r="K29" s="15"/>
      <c r="L29" s="3"/>
      <c r="M29" s="15"/>
      <c r="N29" s="15"/>
      <c r="O29" s="16">
        <f>H27-H29</f>
        <v>-0.02299999999999991</v>
      </c>
      <c r="P29" s="16">
        <f>P27+O29</f>
        <v>1.821</v>
      </c>
      <c r="Q29" s="15"/>
      <c r="R29" s="15"/>
      <c r="S29" s="16">
        <f>P29-0.004</f>
        <v>1.817</v>
      </c>
    </row>
    <row r="30" spans="2:19" ht="12.75">
      <c r="B30" s="14"/>
      <c r="C30" s="15"/>
      <c r="D30" s="15"/>
      <c r="E30" s="15"/>
      <c r="F30" s="3"/>
      <c r="G30" s="19"/>
      <c r="H30" s="15"/>
      <c r="I30" s="3"/>
      <c r="J30" s="15"/>
      <c r="K30" s="15"/>
      <c r="L30" s="3"/>
      <c r="M30" s="15"/>
      <c r="N30" s="15"/>
      <c r="O30" s="16"/>
      <c r="P30" s="15"/>
      <c r="Q30" s="15"/>
      <c r="R30" s="15"/>
      <c r="S30" s="16"/>
    </row>
    <row r="31" spans="2:19" ht="12.75">
      <c r="B31" s="14" t="s">
        <v>11</v>
      </c>
      <c r="C31" s="15" t="s">
        <v>71</v>
      </c>
      <c r="D31" s="15"/>
      <c r="E31" s="15"/>
      <c r="F31" s="3"/>
      <c r="G31" s="18"/>
      <c r="H31" s="15">
        <v>1.899</v>
      </c>
      <c r="I31" s="3"/>
      <c r="J31" s="15">
        <v>6.9</v>
      </c>
      <c r="K31" s="15"/>
      <c r="L31" s="3"/>
      <c r="M31" s="15"/>
      <c r="N31" s="15"/>
      <c r="O31" s="16">
        <f>H29-H31</f>
        <v>-0.06000000000000005</v>
      </c>
      <c r="P31" s="16">
        <f>P29+O31</f>
        <v>1.761</v>
      </c>
      <c r="Q31" s="15"/>
      <c r="R31" s="15"/>
      <c r="S31" s="16">
        <f>P31-0.004</f>
        <v>1.757</v>
      </c>
    </row>
    <row r="32" spans="2:19" ht="12.75">
      <c r="B32" s="14"/>
      <c r="C32" s="15"/>
      <c r="D32" s="15"/>
      <c r="E32" s="15"/>
      <c r="F32" s="3"/>
      <c r="G32" s="19"/>
      <c r="H32" s="15"/>
      <c r="I32" s="3"/>
      <c r="J32" s="15"/>
      <c r="K32" s="15"/>
      <c r="L32" s="3"/>
      <c r="M32" s="15"/>
      <c r="N32" s="15"/>
      <c r="O32" s="16"/>
      <c r="P32" s="15"/>
      <c r="Q32" s="15"/>
      <c r="R32" s="15"/>
      <c r="S32" s="16"/>
    </row>
    <row r="33" spans="2:19" ht="12.75">
      <c r="B33" s="14" t="s">
        <v>12</v>
      </c>
      <c r="C33" s="15" t="s">
        <v>63</v>
      </c>
      <c r="D33" s="15"/>
      <c r="E33" s="15"/>
      <c r="F33" s="3"/>
      <c r="G33" s="18"/>
      <c r="H33" s="15"/>
      <c r="I33" s="3"/>
      <c r="J33" s="15"/>
      <c r="K33" s="15">
        <v>1.911</v>
      </c>
      <c r="L33" s="3"/>
      <c r="M33" s="15">
        <v>14.5</v>
      </c>
      <c r="N33" s="16">
        <v>1.745</v>
      </c>
      <c r="O33" s="16">
        <f>H31-K33</f>
        <v>-0.01200000000000001</v>
      </c>
      <c r="P33" s="16">
        <f>P31+O33</f>
        <v>1.7489999999999999</v>
      </c>
      <c r="Q33" s="15"/>
      <c r="R33" s="15"/>
      <c r="S33" s="16">
        <f>P33-0.004</f>
        <v>1.7449999999999999</v>
      </c>
    </row>
    <row r="34" spans="2:19" ht="12.75">
      <c r="B34" s="14"/>
      <c r="C34" s="15"/>
      <c r="D34" s="15"/>
      <c r="E34" s="15"/>
      <c r="F34" s="3"/>
      <c r="G34" s="19"/>
      <c r="H34" s="15"/>
      <c r="I34" s="3"/>
      <c r="J34" s="15"/>
      <c r="K34" s="15"/>
      <c r="L34" s="3"/>
      <c r="M34" s="15"/>
      <c r="N34" s="16"/>
      <c r="O34" s="16"/>
      <c r="P34" s="15"/>
      <c r="Q34" s="15"/>
      <c r="R34" s="15"/>
      <c r="S34" s="16"/>
    </row>
    <row r="35" spans="3:19" ht="12.75">
      <c r="C35" s="23" t="s">
        <v>35</v>
      </c>
      <c r="D35" s="15"/>
      <c r="E35" s="15">
        <f>SUM(E7:E34)</f>
        <v>3.2279999999999998</v>
      </c>
      <c r="F35" s="13"/>
      <c r="G35" s="15">
        <f>SUM(G7:G34)</f>
        <v>34</v>
      </c>
      <c r="H35" s="13"/>
      <c r="I35" s="13"/>
      <c r="J35" s="15">
        <f>SUM(J7:J34)</f>
        <v>109.6</v>
      </c>
      <c r="K35" s="15">
        <f>SUM(K7:K34)</f>
        <v>3.25</v>
      </c>
      <c r="L35" s="28"/>
      <c r="M35" s="17">
        <f>SUM(M7:M34)</f>
        <v>27.3</v>
      </c>
      <c r="N35" s="13"/>
      <c r="O35" s="15">
        <f>SUM(O7:O34)</f>
        <v>-0.02200000000000002</v>
      </c>
      <c r="P35" s="13"/>
      <c r="Q35" s="15"/>
      <c r="R35" s="24"/>
      <c r="S35" s="25"/>
    </row>
    <row r="36" spans="3:19" ht="12.75">
      <c r="C36" s="23"/>
      <c r="D36" s="15"/>
      <c r="E36" s="15"/>
      <c r="F36" s="13"/>
      <c r="G36" s="15"/>
      <c r="H36" s="13"/>
      <c r="I36" s="13"/>
      <c r="J36" s="15"/>
      <c r="K36" s="15"/>
      <c r="L36" s="29"/>
      <c r="M36" s="17"/>
      <c r="N36" s="13"/>
      <c r="O36" s="15"/>
      <c r="P36" s="13"/>
      <c r="Q36" s="15"/>
      <c r="R36" s="26"/>
      <c r="S36" s="27"/>
    </row>
    <row r="38" spans="3:19" ht="12.75">
      <c r="C38" s="32" t="s">
        <v>51</v>
      </c>
      <c r="D38" s="32"/>
      <c r="E38" s="3">
        <f>E35</f>
        <v>3.2279999999999998</v>
      </c>
      <c r="F38" s="4" t="s">
        <v>31</v>
      </c>
      <c r="H38" s="33" t="s">
        <v>38</v>
      </c>
      <c r="I38" s="34"/>
      <c r="J38" s="34"/>
      <c r="K38" s="35"/>
      <c r="L38" s="10">
        <f>N7</f>
        <v>1.771</v>
      </c>
      <c r="M38" s="4" t="s">
        <v>31</v>
      </c>
      <c r="P38" s="30" t="s">
        <v>36</v>
      </c>
      <c r="Q38" s="31"/>
      <c r="R38" s="9">
        <f>G35+J35+M35</f>
        <v>170.9</v>
      </c>
      <c r="S38" s="4" t="s">
        <v>31</v>
      </c>
    </row>
    <row r="39" spans="3:13" ht="12.75">
      <c r="C39" s="32" t="s">
        <v>52</v>
      </c>
      <c r="D39" s="32"/>
      <c r="E39" s="3">
        <f>K35</f>
        <v>3.25</v>
      </c>
      <c r="F39" s="4" t="s">
        <v>31</v>
      </c>
      <c r="H39" s="33" t="s">
        <v>39</v>
      </c>
      <c r="I39" s="34"/>
      <c r="J39" s="34"/>
      <c r="K39" s="35"/>
      <c r="L39" s="10">
        <f>N33</f>
        <v>1.745</v>
      </c>
      <c r="M39" s="4" t="s">
        <v>31</v>
      </c>
    </row>
    <row r="40" spans="3:19" ht="12.75">
      <c r="C40" s="23" t="s">
        <v>26</v>
      </c>
      <c r="D40" s="23"/>
      <c r="E40" s="18">
        <f>E38-E39</f>
        <v>-0.02200000000000024</v>
      </c>
      <c r="F40" s="28" t="s">
        <v>31</v>
      </c>
      <c r="H40" s="23" t="s">
        <v>26</v>
      </c>
      <c r="I40" s="23"/>
      <c r="J40" s="23"/>
      <c r="K40" s="23"/>
      <c r="L40" s="16">
        <f>L38-L39</f>
        <v>0.0259999999999998</v>
      </c>
      <c r="M40" s="28" t="s">
        <v>31</v>
      </c>
      <c r="P40" s="37" t="s">
        <v>53</v>
      </c>
      <c r="Q40" s="37"/>
      <c r="R40" s="36">
        <f>R38/1000</f>
        <v>0.1709</v>
      </c>
      <c r="S40" s="13" t="s">
        <v>31</v>
      </c>
    </row>
    <row r="41" spans="3:19" ht="12.75">
      <c r="C41" s="23"/>
      <c r="D41" s="23"/>
      <c r="E41" s="19"/>
      <c r="F41" s="29"/>
      <c r="H41" s="23"/>
      <c r="I41" s="23"/>
      <c r="J41" s="23"/>
      <c r="K41" s="23"/>
      <c r="L41" s="15"/>
      <c r="M41" s="29"/>
      <c r="P41" s="37"/>
      <c r="Q41" s="37"/>
      <c r="R41" s="36"/>
      <c r="S41" s="13"/>
    </row>
    <row r="43" spans="3:19" ht="12.75">
      <c r="C43" s="32" t="s">
        <v>40</v>
      </c>
      <c r="D43" s="32"/>
      <c r="E43" s="32"/>
      <c r="F43" s="32"/>
      <c r="G43" s="10">
        <f>N33</f>
        <v>1.745</v>
      </c>
      <c r="H43" s="4" t="s">
        <v>31</v>
      </c>
      <c r="J43" s="33" t="s">
        <v>37</v>
      </c>
      <c r="K43" s="34"/>
      <c r="L43" s="35"/>
      <c r="M43" s="8" t="s">
        <v>54</v>
      </c>
      <c r="N43" s="36" t="s">
        <v>55</v>
      </c>
      <c r="O43" s="36"/>
      <c r="P43" s="36"/>
      <c r="Q43" s="36"/>
      <c r="R43" s="36"/>
      <c r="S43" s="4" t="s">
        <v>31</v>
      </c>
    </row>
    <row r="44" spans="3:19" ht="12.75">
      <c r="C44" s="32" t="s">
        <v>41</v>
      </c>
      <c r="D44" s="32"/>
      <c r="E44" s="32"/>
      <c r="F44" s="32"/>
      <c r="G44" s="10">
        <f>P33</f>
        <v>1.7489999999999999</v>
      </c>
      <c r="H44" s="4" t="s">
        <v>31</v>
      </c>
      <c r="P44" s="8" t="s">
        <v>54</v>
      </c>
      <c r="Q44" s="39">
        <f>0.012*SQRT(R40)</f>
        <v>0.004960806386062653</v>
      </c>
      <c r="R44" s="39"/>
      <c r="S44" s="4" t="s">
        <v>31</v>
      </c>
    </row>
    <row r="45" spans="3:19" ht="12.75">
      <c r="C45" s="40" t="s">
        <v>42</v>
      </c>
      <c r="D45" s="41"/>
      <c r="E45" s="41"/>
      <c r="F45" s="42"/>
      <c r="G45" s="10">
        <f>N33-P33</f>
        <v>-0.0039999999999997815</v>
      </c>
      <c r="H45" s="4" t="s">
        <v>31</v>
      </c>
      <c r="J45" s="43" t="s">
        <v>56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3:13" ht="12.75">
      <c r="C46" s="6"/>
      <c r="D46" s="6"/>
      <c r="E46" s="6"/>
      <c r="F46" s="6"/>
      <c r="G46" s="6"/>
      <c r="H46" s="6"/>
      <c r="I46" s="6"/>
      <c r="J46" s="6"/>
      <c r="K46" s="5"/>
      <c r="L46" s="5"/>
      <c r="M46" s="5"/>
    </row>
    <row r="47" spans="3:10" ht="12.75">
      <c r="C47" s="38" t="s">
        <v>43</v>
      </c>
      <c r="D47" s="38"/>
      <c r="E47" s="38"/>
      <c r="F47" s="38"/>
      <c r="G47" s="38"/>
      <c r="H47" s="38"/>
      <c r="I47" s="5" t="s">
        <v>44</v>
      </c>
      <c r="J47" s="1" t="s">
        <v>45</v>
      </c>
    </row>
    <row r="48" spans="3:9" ht="12.75">
      <c r="C48" s="7"/>
      <c r="D48" s="7"/>
      <c r="E48" s="7"/>
      <c r="F48" s="7"/>
      <c r="G48" s="7"/>
      <c r="H48" s="7"/>
      <c r="I48" s="5"/>
    </row>
    <row r="49" spans="3:18" ht="12.75">
      <c r="C49" s="38" t="s">
        <v>46</v>
      </c>
      <c r="D49" s="38"/>
      <c r="E49" s="38"/>
      <c r="I49" s="1" t="s">
        <v>47</v>
      </c>
      <c r="M49" s="1" t="s">
        <v>49</v>
      </c>
      <c r="P49" s="1" t="s">
        <v>50</v>
      </c>
      <c r="R49" s="1" t="s">
        <v>48</v>
      </c>
    </row>
  </sheetData>
  <sheetProtection/>
  <mergeCells count="253">
    <mergeCell ref="C47:H47"/>
    <mergeCell ref="C49:E49"/>
    <mergeCell ref="C44:F44"/>
    <mergeCell ref="Q44:R44"/>
    <mergeCell ref="C45:F45"/>
    <mergeCell ref="J45:S45"/>
    <mergeCell ref="C43:F43"/>
    <mergeCell ref="J43:L43"/>
    <mergeCell ref="N43:R43"/>
    <mergeCell ref="L40:L41"/>
    <mergeCell ref="M40:M41"/>
    <mergeCell ref="P40:Q41"/>
    <mergeCell ref="R40:R41"/>
    <mergeCell ref="C40:D41"/>
    <mergeCell ref="E40:E41"/>
    <mergeCell ref="J35:J36"/>
    <mergeCell ref="F40:F41"/>
    <mergeCell ref="H40:K41"/>
    <mergeCell ref="C38:D38"/>
    <mergeCell ref="H38:K38"/>
    <mergeCell ref="S40:S41"/>
    <mergeCell ref="N35:N36"/>
    <mergeCell ref="P38:Q38"/>
    <mergeCell ref="C39:D39"/>
    <mergeCell ref="H39:K39"/>
    <mergeCell ref="O35:O36"/>
    <mergeCell ref="P35:P36"/>
    <mergeCell ref="Q35:Q36"/>
    <mergeCell ref="G35:G36"/>
    <mergeCell ref="H35:H36"/>
    <mergeCell ref="I35:I36"/>
    <mergeCell ref="R33:R34"/>
    <mergeCell ref="S33:S34"/>
    <mergeCell ref="C35:C36"/>
    <mergeCell ref="D35:D36"/>
    <mergeCell ref="E35:E36"/>
    <mergeCell ref="F35:F36"/>
    <mergeCell ref="R35:S36"/>
    <mergeCell ref="K35:K36"/>
    <mergeCell ref="L35:L36"/>
    <mergeCell ref="M35:M36"/>
    <mergeCell ref="K33:K34"/>
    <mergeCell ref="M33:M34"/>
    <mergeCell ref="N33:N34"/>
    <mergeCell ref="O33:O34"/>
    <mergeCell ref="P33:P34"/>
    <mergeCell ref="Q33:Q34"/>
    <mergeCell ref="Q31:Q32"/>
    <mergeCell ref="R31:R32"/>
    <mergeCell ref="S31:S32"/>
    <mergeCell ref="B33:B34"/>
    <mergeCell ref="C33:C34"/>
    <mergeCell ref="D33:D34"/>
    <mergeCell ref="E33:E34"/>
    <mergeCell ref="G33:G34"/>
    <mergeCell ref="H33:H34"/>
    <mergeCell ref="J33:J34"/>
    <mergeCell ref="J31:J32"/>
    <mergeCell ref="K31:K32"/>
    <mergeCell ref="M31:M32"/>
    <mergeCell ref="N31:N32"/>
    <mergeCell ref="O31:O32"/>
    <mergeCell ref="P31:P32"/>
    <mergeCell ref="B31:B32"/>
    <mergeCell ref="C31:C32"/>
    <mergeCell ref="D31:D32"/>
    <mergeCell ref="E31:E32"/>
    <mergeCell ref="G31:G32"/>
    <mergeCell ref="H31:H32"/>
    <mergeCell ref="N29:N30"/>
    <mergeCell ref="O29:O30"/>
    <mergeCell ref="P29:P30"/>
    <mergeCell ref="Q29:Q30"/>
    <mergeCell ref="R29:R30"/>
    <mergeCell ref="S29:S30"/>
    <mergeCell ref="S27:S28"/>
    <mergeCell ref="B29:B30"/>
    <mergeCell ref="C29:C30"/>
    <mergeCell ref="D29:D30"/>
    <mergeCell ref="E29:E30"/>
    <mergeCell ref="G29:G30"/>
    <mergeCell ref="H29:H30"/>
    <mergeCell ref="J29:J30"/>
    <mergeCell ref="K29:K30"/>
    <mergeCell ref="M29:M30"/>
    <mergeCell ref="M27:M28"/>
    <mergeCell ref="N27:N28"/>
    <mergeCell ref="O27:O28"/>
    <mergeCell ref="P27:P28"/>
    <mergeCell ref="Q27:Q28"/>
    <mergeCell ref="R27:R28"/>
    <mergeCell ref="R25:R26"/>
    <mergeCell ref="S25:S26"/>
    <mergeCell ref="B27:B28"/>
    <mergeCell ref="C27:C28"/>
    <mergeCell ref="D27:D28"/>
    <mergeCell ref="E27:E28"/>
    <mergeCell ref="G27:G28"/>
    <mergeCell ref="H27:H28"/>
    <mergeCell ref="J27:J28"/>
    <mergeCell ref="K27:K28"/>
    <mergeCell ref="K25:K26"/>
    <mergeCell ref="M25:M26"/>
    <mergeCell ref="N25:N26"/>
    <mergeCell ref="O25:O26"/>
    <mergeCell ref="P25:P26"/>
    <mergeCell ref="Q25:Q26"/>
    <mergeCell ref="Q23:Q24"/>
    <mergeCell ref="R23:R24"/>
    <mergeCell ref="S23:S24"/>
    <mergeCell ref="B25:B26"/>
    <mergeCell ref="C25:C26"/>
    <mergeCell ref="D25:D26"/>
    <mergeCell ref="E25:E26"/>
    <mergeCell ref="G25:G26"/>
    <mergeCell ref="H25:H26"/>
    <mergeCell ref="J25:J26"/>
    <mergeCell ref="J23:J24"/>
    <mergeCell ref="K23:K24"/>
    <mergeCell ref="M23:M24"/>
    <mergeCell ref="N23:N24"/>
    <mergeCell ref="O23:O24"/>
    <mergeCell ref="P23:P24"/>
    <mergeCell ref="B23:B24"/>
    <mergeCell ref="C23:C24"/>
    <mergeCell ref="D23:D24"/>
    <mergeCell ref="E23:E24"/>
    <mergeCell ref="G23:G24"/>
    <mergeCell ref="H23:H24"/>
    <mergeCell ref="N21:N22"/>
    <mergeCell ref="O21:O22"/>
    <mergeCell ref="P21:P22"/>
    <mergeCell ref="Q21:Q22"/>
    <mergeCell ref="R21:R22"/>
    <mergeCell ref="S21:S22"/>
    <mergeCell ref="S19:S20"/>
    <mergeCell ref="B21:B22"/>
    <mergeCell ref="C21:C22"/>
    <mergeCell ref="D21:D22"/>
    <mergeCell ref="E21:E22"/>
    <mergeCell ref="G21:G22"/>
    <mergeCell ref="H21:H22"/>
    <mergeCell ref="J21:J22"/>
    <mergeCell ref="K21:K22"/>
    <mergeCell ref="M21:M22"/>
    <mergeCell ref="M19:M20"/>
    <mergeCell ref="N19:N20"/>
    <mergeCell ref="O19:O20"/>
    <mergeCell ref="P19:P20"/>
    <mergeCell ref="Q19:Q20"/>
    <mergeCell ref="R19:R20"/>
    <mergeCell ref="R17:R18"/>
    <mergeCell ref="S17:S18"/>
    <mergeCell ref="B19:B20"/>
    <mergeCell ref="C19:C20"/>
    <mergeCell ref="D19:D20"/>
    <mergeCell ref="E19:E20"/>
    <mergeCell ref="G19:G20"/>
    <mergeCell ref="H19:H20"/>
    <mergeCell ref="J19:J20"/>
    <mergeCell ref="K19:K20"/>
    <mergeCell ref="K17:K18"/>
    <mergeCell ref="M17:M18"/>
    <mergeCell ref="N17:N18"/>
    <mergeCell ref="O17:O18"/>
    <mergeCell ref="P17:P18"/>
    <mergeCell ref="Q17:Q18"/>
    <mergeCell ref="Q15:Q16"/>
    <mergeCell ref="R15:R16"/>
    <mergeCell ref="S15:S16"/>
    <mergeCell ref="B17:B18"/>
    <mergeCell ref="C17:C18"/>
    <mergeCell ref="D17:D18"/>
    <mergeCell ref="E17:E18"/>
    <mergeCell ref="G17:G18"/>
    <mergeCell ref="H17:H18"/>
    <mergeCell ref="J17:J18"/>
    <mergeCell ref="J15:J16"/>
    <mergeCell ref="K15:K16"/>
    <mergeCell ref="M15:M16"/>
    <mergeCell ref="N15:N16"/>
    <mergeCell ref="O15:O16"/>
    <mergeCell ref="P15:P16"/>
    <mergeCell ref="B15:B16"/>
    <mergeCell ref="C15:C16"/>
    <mergeCell ref="D15:D16"/>
    <mergeCell ref="E15:E16"/>
    <mergeCell ref="G15:G16"/>
    <mergeCell ref="H15:H16"/>
    <mergeCell ref="N13:N14"/>
    <mergeCell ref="O13:O14"/>
    <mergeCell ref="P13:P14"/>
    <mergeCell ref="Q13:Q14"/>
    <mergeCell ref="R13:R14"/>
    <mergeCell ref="S13:S14"/>
    <mergeCell ref="S11:S12"/>
    <mergeCell ref="B13:B14"/>
    <mergeCell ref="C13:C14"/>
    <mergeCell ref="D13:D14"/>
    <mergeCell ref="E13:E14"/>
    <mergeCell ref="G13:G14"/>
    <mergeCell ref="H13:H14"/>
    <mergeCell ref="J13:J14"/>
    <mergeCell ref="K13:K14"/>
    <mergeCell ref="M13:M14"/>
    <mergeCell ref="M11:M12"/>
    <mergeCell ref="N11:N12"/>
    <mergeCell ref="O11:O12"/>
    <mergeCell ref="P11:P12"/>
    <mergeCell ref="Q11:Q12"/>
    <mergeCell ref="R11:R12"/>
    <mergeCell ref="R9:R10"/>
    <mergeCell ref="S9:S10"/>
    <mergeCell ref="B11:B12"/>
    <mergeCell ref="C11:C12"/>
    <mergeCell ref="D11:D12"/>
    <mergeCell ref="E11:E12"/>
    <mergeCell ref="G11:G12"/>
    <mergeCell ref="H11:H12"/>
    <mergeCell ref="J11:J12"/>
    <mergeCell ref="K11:K12"/>
    <mergeCell ref="K9:K10"/>
    <mergeCell ref="M9:M10"/>
    <mergeCell ref="N9:N10"/>
    <mergeCell ref="O9:O10"/>
    <mergeCell ref="P9:P10"/>
    <mergeCell ref="Q9:Q10"/>
    <mergeCell ref="Q7:Q8"/>
    <mergeCell ref="R7:R8"/>
    <mergeCell ref="S7:S8"/>
    <mergeCell ref="B9:B10"/>
    <mergeCell ref="C9:C10"/>
    <mergeCell ref="D9:D10"/>
    <mergeCell ref="E9:E10"/>
    <mergeCell ref="G9:G10"/>
    <mergeCell ref="H9:H10"/>
    <mergeCell ref="J9:J10"/>
    <mergeCell ref="J7:J8"/>
    <mergeCell ref="K7:K8"/>
    <mergeCell ref="M7:M8"/>
    <mergeCell ref="N7:N8"/>
    <mergeCell ref="O7:O8"/>
    <mergeCell ref="P7:P8"/>
    <mergeCell ref="B3:S3"/>
    <mergeCell ref="E5:G5"/>
    <mergeCell ref="H5:J5"/>
    <mergeCell ref="K5:M5"/>
    <mergeCell ref="B7:B8"/>
    <mergeCell ref="C7:C8"/>
    <mergeCell ref="D7:D8"/>
    <mergeCell ref="E7:E8"/>
    <mergeCell ref="G7:G8"/>
    <mergeCell ref="H7:H8"/>
  </mergeCells>
  <printOptions/>
  <pageMargins left="0.1968503937007874" right="0" top="0.1968503937007874" bottom="0" header="0.5118110236220472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49"/>
  <sheetViews>
    <sheetView tabSelected="1" zoomScalePageLayoutView="0" workbookViewId="0" topLeftCell="A1">
      <selection activeCell="U20" sqref="U20"/>
    </sheetView>
  </sheetViews>
  <sheetFormatPr defaultColWidth="9.140625" defaultRowHeight="12.75"/>
  <cols>
    <col min="1" max="1" width="9.140625" style="1" customWidth="1"/>
    <col min="2" max="2" width="2.7109375" style="2" customWidth="1"/>
    <col min="3" max="3" width="6.00390625" style="1" customWidth="1"/>
    <col min="4" max="14" width="8.00390625" style="1" customWidth="1"/>
    <col min="15" max="15" width="7.57421875" style="1" customWidth="1"/>
    <col min="16" max="16" width="8.00390625" style="1" customWidth="1"/>
    <col min="17" max="17" width="8.57421875" style="1" customWidth="1"/>
    <col min="18" max="19" width="8.00390625" style="1" customWidth="1"/>
    <col min="20" max="16384" width="9.140625" style="1" customWidth="1"/>
  </cols>
  <sheetData>
    <row r="3" spans="2:19" ht="12.75">
      <c r="B3" s="12" t="s">
        <v>72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3:19" s="2" customFormat="1" ht="12.7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</row>
    <row r="5" spans="3:19" ht="12.75">
      <c r="C5" s="4" t="s">
        <v>13</v>
      </c>
      <c r="D5" s="4" t="s">
        <v>15</v>
      </c>
      <c r="E5" s="13" t="s">
        <v>19</v>
      </c>
      <c r="F5" s="13"/>
      <c r="G5" s="13"/>
      <c r="H5" s="13" t="s">
        <v>20</v>
      </c>
      <c r="I5" s="13"/>
      <c r="J5" s="13"/>
      <c r="K5" s="13" t="s">
        <v>21</v>
      </c>
      <c r="L5" s="13"/>
      <c r="M5" s="13"/>
      <c r="N5" s="4" t="s">
        <v>25</v>
      </c>
      <c r="O5" s="4" t="s">
        <v>27</v>
      </c>
      <c r="P5" s="4" t="s">
        <v>32</v>
      </c>
      <c r="Q5" s="4" t="s">
        <v>30</v>
      </c>
      <c r="R5" s="4" t="s">
        <v>32</v>
      </c>
      <c r="S5" s="4" t="s">
        <v>27</v>
      </c>
    </row>
    <row r="6" spans="3:19" ht="12.75">
      <c r="C6" s="4" t="s">
        <v>14</v>
      </c>
      <c r="D6" s="4" t="s">
        <v>16</v>
      </c>
      <c r="E6" s="4" t="s">
        <v>22</v>
      </c>
      <c r="F6" s="4" t="s">
        <v>23</v>
      </c>
      <c r="G6" s="4" t="s">
        <v>24</v>
      </c>
      <c r="H6" s="4" t="s">
        <v>22</v>
      </c>
      <c r="I6" s="4" t="s">
        <v>23</v>
      </c>
      <c r="J6" s="4" t="s">
        <v>24</v>
      </c>
      <c r="K6" s="4" t="s">
        <v>22</v>
      </c>
      <c r="L6" s="4" t="s">
        <v>23</v>
      </c>
      <c r="M6" s="4" t="s">
        <v>24</v>
      </c>
      <c r="N6" s="4" t="s">
        <v>34</v>
      </c>
      <c r="O6" s="4" t="s">
        <v>28</v>
      </c>
      <c r="P6" s="4" t="s">
        <v>57</v>
      </c>
      <c r="Q6" s="4" t="s">
        <v>31</v>
      </c>
      <c r="R6" s="4" t="s">
        <v>29</v>
      </c>
      <c r="S6" s="4" t="s">
        <v>29</v>
      </c>
    </row>
    <row r="7" spans="2:19" ht="12.75">
      <c r="B7" s="14" t="s">
        <v>1</v>
      </c>
      <c r="C7" s="15" t="s">
        <v>58</v>
      </c>
      <c r="D7" s="15"/>
      <c r="E7" s="16">
        <v>1.4</v>
      </c>
      <c r="F7" s="3"/>
      <c r="G7" s="17">
        <v>13.4</v>
      </c>
      <c r="H7" s="15"/>
      <c r="I7" s="3"/>
      <c r="J7" s="15"/>
      <c r="K7" s="15"/>
      <c r="L7" s="3"/>
      <c r="M7" s="15"/>
      <c r="N7" s="15">
        <v>1.771</v>
      </c>
      <c r="O7" s="15">
        <v>1.771</v>
      </c>
      <c r="P7" s="16">
        <f>E7+N7</f>
        <v>3.171</v>
      </c>
      <c r="Q7" s="15"/>
      <c r="R7" s="16">
        <f>P7</f>
        <v>3.171</v>
      </c>
      <c r="S7" s="15">
        <v>1.771</v>
      </c>
    </row>
    <row r="8" spans="2:19" ht="12.75">
      <c r="B8" s="14"/>
      <c r="C8" s="15"/>
      <c r="D8" s="15"/>
      <c r="E8" s="16"/>
      <c r="F8" s="3"/>
      <c r="G8" s="17"/>
      <c r="H8" s="15"/>
      <c r="I8" s="3"/>
      <c r="J8" s="15"/>
      <c r="K8" s="15"/>
      <c r="L8" s="3"/>
      <c r="M8" s="15"/>
      <c r="N8" s="15"/>
      <c r="O8" s="15"/>
      <c r="P8" s="15"/>
      <c r="Q8" s="15"/>
      <c r="R8" s="15"/>
      <c r="S8" s="15"/>
    </row>
    <row r="9" spans="2:19" ht="12.75">
      <c r="B9" s="48" t="s">
        <v>2</v>
      </c>
      <c r="C9" s="18" t="s">
        <v>59</v>
      </c>
      <c r="D9" s="15"/>
      <c r="E9" s="15"/>
      <c r="F9" s="3"/>
      <c r="G9" s="18"/>
      <c r="H9" s="15">
        <v>1.928</v>
      </c>
      <c r="I9" s="3"/>
      <c r="J9" s="15">
        <v>11.7</v>
      </c>
      <c r="K9" s="15"/>
      <c r="L9" s="3"/>
      <c r="M9" s="15"/>
      <c r="N9" s="15"/>
      <c r="O9" s="16">
        <f>P7-H9</f>
        <v>1.2429999999999999</v>
      </c>
      <c r="P9" s="18"/>
      <c r="Q9" s="20">
        <v>-0.001</v>
      </c>
      <c r="R9" s="18"/>
      <c r="S9" s="16">
        <f>O9-0.001</f>
        <v>1.242</v>
      </c>
    </row>
    <row r="10" spans="2:19" ht="12.75">
      <c r="B10" s="48"/>
      <c r="C10" s="19"/>
      <c r="D10" s="15"/>
      <c r="E10" s="15"/>
      <c r="F10" s="3"/>
      <c r="G10" s="19"/>
      <c r="H10" s="15"/>
      <c r="I10" s="3"/>
      <c r="J10" s="15"/>
      <c r="K10" s="15"/>
      <c r="L10" s="3"/>
      <c r="M10" s="15"/>
      <c r="N10" s="15"/>
      <c r="O10" s="15"/>
      <c r="P10" s="19"/>
      <c r="Q10" s="15"/>
      <c r="R10" s="19"/>
      <c r="S10" s="15"/>
    </row>
    <row r="11" spans="2:19" ht="12.75">
      <c r="B11" s="14" t="s">
        <v>3</v>
      </c>
      <c r="C11" s="18" t="s">
        <v>60</v>
      </c>
      <c r="D11" s="15"/>
      <c r="E11" s="15"/>
      <c r="F11" s="3"/>
      <c r="G11" s="18"/>
      <c r="H11" s="15">
        <v>1.918</v>
      </c>
      <c r="I11" s="3"/>
      <c r="J11" s="17">
        <v>9.3</v>
      </c>
      <c r="K11" s="15"/>
      <c r="L11" s="3"/>
      <c r="M11" s="15"/>
      <c r="N11" s="15"/>
      <c r="O11" s="16">
        <f>P7-H11</f>
        <v>1.253</v>
      </c>
      <c r="P11" s="15"/>
      <c r="Q11" s="15"/>
      <c r="R11" s="15"/>
      <c r="S11" s="16">
        <f>O11-0.001</f>
        <v>1.252</v>
      </c>
    </row>
    <row r="12" spans="2:19" ht="12.75">
      <c r="B12" s="14"/>
      <c r="C12" s="19"/>
      <c r="D12" s="15"/>
      <c r="E12" s="15"/>
      <c r="F12" s="3"/>
      <c r="G12" s="19"/>
      <c r="H12" s="15"/>
      <c r="I12" s="3"/>
      <c r="J12" s="17"/>
      <c r="K12" s="15"/>
      <c r="L12" s="3"/>
      <c r="M12" s="15"/>
      <c r="N12" s="15"/>
      <c r="O12" s="15"/>
      <c r="P12" s="15"/>
      <c r="Q12" s="15"/>
      <c r="R12" s="15"/>
      <c r="S12" s="15"/>
    </row>
    <row r="13" spans="2:19" ht="12.75">
      <c r="B13" s="14" t="s">
        <v>4</v>
      </c>
      <c r="C13" s="18" t="s">
        <v>61</v>
      </c>
      <c r="D13" s="15"/>
      <c r="E13" s="15"/>
      <c r="F13" s="3"/>
      <c r="G13" s="18"/>
      <c r="H13" s="15">
        <v>1.918</v>
      </c>
      <c r="I13" s="3"/>
      <c r="J13" s="15">
        <v>8.1</v>
      </c>
      <c r="K13" s="15"/>
      <c r="L13" s="3"/>
      <c r="M13" s="17"/>
      <c r="N13" s="15"/>
      <c r="O13" s="16">
        <f>P7-H13</f>
        <v>1.253</v>
      </c>
      <c r="P13" s="15"/>
      <c r="Q13" s="18"/>
      <c r="R13" s="15"/>
      <c r="S13" s="16">
        <f>O13-0.001</f>
        <v>1.252</v>
      </c>
    </row>
    <row r="14" spans="2:19" ht="12.75">
      <c r="B14" s="14"/>
      <c r="C14" s="19"/>
      <c r="D14" s="15"/>
      <c r="E14" s="15"/>
      <c r="F14" s="3"/>
      <c r="G14" s="19"/>
      <c r="H14" s="15"/>
      <c r="I14" s="3"/>
      <c r="J14" s="15"/>
      <c r="K14" s="15"/>
      <c r="L14" s="3"/>
      <c r="M14" s="17"/>
      <c r="N14" s="15"/>
      <c r="O14" s="16"/>
      <c r="P14" s="15"/>
      <c r="Q14" s="19"/>
      <c r="R14" s="15"/>
      <c r="S14" s="15"/>
    </row>
    <row r="15" spans="2:19" ht="12.75">
      <c r="B15" s="14" t="s">
        <v>5</v>
      </c>
      <c r="C15" s="18" t="s">
        <v>62</v>
      </c>
      <c r="D15" s="15"/>
      <c r="E15" s="15"/>
      <c r="F15" s="3"/>
      <c r="G15" s="18"/>
      <c r="H15" s="15">
        <v>2.019</v>
      </c>
      <c r="I15" s="3"/>
      <c r="J15" s="15">
        <v>6.4</v>
      </c>
      <c r="K15" s="15"/>
      <c r="L15" s="3"/>
      <c r="M15" s="15"/>
      <c r="N15" s="15"/>
      <c r="O15" s="16">
        <f>P7-H15</f>
        <v>1.1519999999999997</v>
      </c>
      <c r="P15" s="15"/>
      <c r="Q15" s="15"/>
      <c r="R15" s="15"/>
      <c r="S15" s="16">
        <f>O15-0.001</f>
        <v>1.1509999999999998</v>
      </c>
    </row>
    <row r="16" spans="2:19" ht="12.75">
      <c r="B16" s="14"/>
      <c r="C16" s="19"/>
      <c r="D16" s="15"/>
      <c r="E16" s="15"/>
      <c r="F16" s="3"/>
      <c r="G16" s="19"/>
      <c r="H16" s="15"/>
      <c r="I16" s="3"/>
      <c r="J16" s="15"/>
      <c r="K16" s="15"/>
      <c r="L16" s="3"/>
      <c r="M16" s="15"/>
      <c r="N16" s="15"/>
      <c r="O16" s="15"/>
      <c r="P16" s="15"/>
      <c r="Q16" s="15"/>
      <c r="R16" s="15"/>
      <c r="S16" s="15"/>
    </row>
    <row r="17" spans="2:19" ht="12.75">
      <c r="B17" s="14" t="s">
        <v>6</v>
      </c>
      <c r="C17" s="18" t="s">
        <v>64</v>
      </c>
      <c r="D17" s="15"/>
      <c r="E17" s="15"/>
      <c r="F17" s="3"/>
      <c r="G17" s="18"/>
      <c r="H17" s="15">
        <v>1.968</v>
      </c>
      <c r="I17" s="3"/>
      <c r="J17" s="15">
        <v>3.5</v>
      </c>
      <c r="K17" s="15"/>
      <c r="L17" s="3"/>
      <c r="M17" s="15"/>
      <c r="N17" s="15"/>
      <c r="O17" s="44">
        <f>P7-H17</f>
        <v>1.2029999999999998</v>
      </c>
      <c r="P17" s="15"/>
      <c r="Q17" s="15"/>
      <c r="R17" s="15"/>
      <c r="S17" s="16">
        <f>O17-0.001</f>
        <v>1.202</v>
      </c>
    </row>
    <row r="18" spans="2:19" ht="12.75">
      <c r="B18" s="14"/>
      <c r="C18" s="19"/>
      <c r="D18" s="15"/>
      <c r="E18" s="15"/>
      <c r="F18" s="3"/>
      <c r="G18" s="19"/>
      <c r="H18" s="15"/>
      <c r="I18" s="3"/>
      <c r="J18" s="15"/>
      <c r="K18" s="15"/>
      <c r="L18" s="3"/>
      <c r="M18" s="15"/>
      <c r="N18" s="15"/>
      <c r="O18" s="19"/>
      <c r="P18" s="15"/>
      <c r="Q18" s="15"/>
      <c r="R18" s="15"/>
      <c r="S18" s="15"/>
    </row>
    <row r="19" spans="2:19" ht="12.75">
      <c r="B19" s="14" t="s">
        <v>7</v>
      </c>
      <c r="C19" s="18" t="s">
        <v>65</v>
      </c>
      <c r="D19" s="15"/>
      <c r="E19" s="15">
        <v>1.828</v>
      </c>
      <c r="F19" s="3"/>
      <c r="G19" s="21">
        <v>20.6</v>
      </c>
      <c r="H19" s="15"/>
      <c r="I19" s="3"/>
      <c r="J19" s="15"/>
      <c r="K19" s="15">
        <v>1.339</v>
      </c>
      <c r="L19" s="3"/>
      <c r="M19" s="17">
        <v>12.8</v>
      </c>
      <c r="N19" s="15"/>
      <c r="O19" s="44">
        <f>P7-K19</f>
        <v>1.8319999999999999</v>
      </c>
      <c r="P19" s="16">
        <f>O19+E19</f>
        <v>3.66</v>
      </c>
      <c r="Q19" s="18"/>
      <c r="R19" s="15"/>
      <c r="S19" s="16">
        <f>O19-0.001</f>
        <v>1.831</v>
      </c>
    </row>
    <row r="20" spans="2:19" ht="12.75">
      <c r="B20" s="14"/>
      <c r="C20" s="19"/>
      <c r="D20" s="15"/>
      <c r="E20" s="15"/>
      <c r="F20" s="3"/>
      <c r="G20" s="22"/>
      <c r="H20" s="15"/>
      <c r="I20" s="3"/>
      <c r="J20" s="15"/>
      <c r="K20" s="15"/>
      <c r="L20" s="3"/>
      <c r="M20" s="17"/>
      <c r="N20" s="15"/>
      <c r="O20" s="19"/>
      <c r="P20" s="15"/>
      <c r="Q20" s="19"/>
      <c r="R20" s="15"/>
      <c r="S20" s="15"/>
    </row>
    <row r="21" spans="2:19" ht="12.75">
      <c r="B21" s="14" t="s">
        <v>8</v>
      </c>
      <c r="C21" s="18" t="s">
        <v>66</v>
      </c>
      <c r="D21" s="15"/>
      <c r="E21" s="15"/>
      <c r="F21" s="3"/>
      <c r="G21" s="18"/>
      <c r="H21" s="15">
        <v>2.273</v>
      </c>
      <c r="I21" s="3"/>
      <c r="J21" s="15">
        <v>17.2</v>
      </c>
      <c r="K21" s="15"/>
      <c r="L21" s="3"/>
      <c r="M21" s="15"/>
      <c r="N21" s="15"/>
      <c r="O21" s="44">
        <f>P19-H21</f>
        <v>1.387</v>
      </c>
      <c r="P21" s="15"/>
      <c r="Q21" s="20">
        <v>-0.001</v>
      </c>
      <c r="R21" s="15"/>
      <c r="S21" s="16">
        <f>O21-0.002</f>
        <v>1.385</v>
      </c>
    </row>
    <row r="22" spans="2:19" ht="12.75">
      <c r="B22" s="14"/>
      <c r="C22" s="19"/>
      <c r="D22" s="15"/>
      <c r="E22" s="15"/>
      <c r="F22" s="3"/>
      <c r="G22" s="19"/>
      <c r="H22" s="15"/>
      <c r="I22" s="3"/>
      <c r="J22" s="15"/>
      <c r="K22" s="15"/>
      <c r="L22" s="3"/>
      <c r="M22" s="15"/>
      <c r="N22" s="15"/>
      <c r="O22" s="19"/>
      <c r="P22" s="15"/>
      <c r="Q22" s="15"/>
      <c r="R22" s="15"/>
      <c r="S22" s="15"/>
    </row>
    <row r="23" spans="2:19" ht="12.75">
      <c r="B23" s="14" t="s">
        <v>17</v>
      </c>
      <c r="C23" s="18" t="s">
        <v>67</v>
      </c>
      <c r="D23" s="15"/>
      <c r="E23" s="15"/>
      <c r="F23" s="3"/>
      <c r="G23" s="18"/>
      <c r="H23" s="15">
        <v>2.058</v>
      </c>
      <c r="I23" s="3"/>
      <c r="J23" s="17">
        <v>14</v>
      </c>
      <c r="K23" s="15"/>
      <c r="L23" s="3"/>
      <c r="M23" s="15"/>
      <c r="N23" s="15"/>
      <c r="O23" s="44">
        <f>P19-H23</f>
        <v>1.6020000000000003</v>
      </c>
      <c r="P23" s="15"/>
      <c r="Q23" s="20">
        <v>-0.001</v>
      </c>
      <c r="R23" s="15"/>
      <c r="S23" s="16">
        <f>O23-0.003</f>
        <v>1.5990000000000004</v>
      </c>
    </row>
    <row r="24" spans="2:19" ht="12.75">
      <c r="B24" s="14"/>
      <c r="C24" s="19"/>
      <c r="D24" s="15"/>
      <c r="E24" s="15"/>
      <c r="F24" s="3"/>
      <c r="G24" s="19"/>
      <c r="H24" s="15"/>
      <c r="I24" s="3"/>
      <c r="J24" s="17"/>
      <c r="K24" s="15"/>
      <c r="L24" s="3"/>
      <c r="M24" s="15"/>
      <c r="N24" s="15"/>
      <c r="O24" s="19"/>
      <c r="P24" s="15"/>
      <c r="Q24" s="15"/>
      <c r="R24" s="15"/>
      <c r="S24" s="15"/>
    </row>
    <row r="25" spans="2:19" ht="12.75">
      <c r="B25" s="14" t="s">
        <v>18</v>
      </c>
      <c r="C25" s="18" t="s">
        <v>68</v>
      </c>
      <c r="D25" s="15"/>
      <c r="E25" s="15"/>
      <c r="F25" s="3"/>
      <c r="G25" s="18"/>
      <c r="H25" s="15">
        <v>2.254</v>
      </c>
      <c r="I25" s="3"/>
      <c r="J25" s="17">
        <v>13.1</v>
      </c>
      <c r="K25" s="15"/>
      <c r="L25" s="3"/>
      <c r="M25" s="15"/>
      <c r="N25" s="15"/>
      <c r="O25" s="44">
        <f>P19-H25</f>
        <v>1.4060000000000001</v>
      </c>
      <c r="P25" s="15"/>
      <c r="Q25" s="20">
        <v>-0.001</v>
      </c>
      <c r="R25" s="15"/>
      <c r="S25" s="16">
        <f>O25-0.004</f>
        <v>1.4020000000000001</v>
      </c>
    </row>
    <row r="26" spans="2:19" ht="12.75">
      <c r="B26" s="14"/>
      <c r="C26" s="19"/>
      <c r="D26" s="15"/>
      <c r="E26" s="15"/>
      <c r="F26" s="3"/>
      <c r="G26" s="19"/>
      <c r="H26" s="15"/>
      <c r="I26" s="3"/>
      <c r="J26" s="17"/>
      <c r="K26" s="15"/>
      <c r="L26" s="3"/>
      <c r="M26" s="15"/>
      <c r="N26" s="15"/>
      <c r="O26" s="19"/>
      <c r="P26" s="15"/>
      <c r="Q26" s="15"/>
      <c r="R26" s="15"/>
      <c r="S26" s="15"/>
    </row>
    <row r="27" spans="2:19" ht="12.75">
      <c r="B27" s="14" t="s">
        <v>9</v>
      </c>
      <c r="C27" s="18" t="s">
        <v>69</v>
      </c>
      <c r="D27" s="15"/>
      <c r="E27" s="16"/>
      <c r="F27" s="3"/>
      <c r="G27" s="18"/>
      <c r="H27" s="15">
        <v>1.816</v>
      </c>
      <c r="I27" s="3"/>
      <c r="J27" s="15">
        <v>10.6</v>
      </c>
      <c r="K27" s="15"/>
      <c r="L27" s="3"/>
      <c r="M27" s="17"/>
      <c r="N27" s="15"/>
      <c r="O27" s="44">
        <f>P19-H27</f>
        <v>1.844</v>
      </c>
      <c r="P27" s="16"/>
      <c r="Q27" s="18"/>
      <c r="R27" s="15"/>
      <c r="S27" s="16">
        <f>O27-0.004</f>
        <v>1.84</v>
      </c>
    </row>
    <row r="28" spans="2:19" ht="12.75">
      <c r="B28" s="14"/>
      <c r="C28" s="19"/>
      <c r="D28" s="15"/>
      <c r="E28" s="15"/>
      <c r="F28" s="3"/>
      <c r="G28" s="19"/>
      <c r="H28" s="15"/>
      <c r="I28" s="3"/>
      <c r="J28" s="15"/>
      <c r="K28" s="15"/>
      <c r="L28" s="3"/>
      <c r="M28" s="17"/>
      <c r="N28" s="15"/>
      <c r="O28" s="45"/>
      <c r="P28" s="15"/>
      <c r="Q28" s="19"/>
      <c r="R28" s="15"/>
      <c r="S28" s="15"/>
    </row>
    <row r="29" spans="2:19" ht="12.75">
      <c r="B29" s="14" t="s">
        <v>10</v>
      </c>
      <c r="C29" s="18" t="s">
        <v>70</v>
      </c>
      <c r="D29" s="15"/>
      <c r="E29" s="15"/>
      <c r="F29" s="3"/>
      <c r="G29" s="18"/>
      <c r="H29" s="15">
        <v>1.839</v>
      </c>
      <c r="I29" s="3"/>
      <c r="J29" s="15">
        <v>8.8</v>
      </c>
      <c r="K29" s="15"/>
      <c r="L29" s="3"/>
      <c r="M29" s="15"/>
      <c r="N29" s="15"/>
      <c r="O29" s="44">
        <f>P19-H29</f>
        <v>1.8210000000000002</v>
      </c>
      <c r="P29" s="15"/>
      <c r="Q29" s="15"/>
      <c r="R29" s="15"/>
      <c r="S29" s="16">
        <f>O29-0.004</f>
        <v>1.8170000000000002</v>
      </c>
    </row>
    <row r="30" spans="2:19" ht="12.75">
      <c r="B30" s="14"/>
      <c r="C30" s="19"/>
      <c r="D30" s="15"/>
      <c r="E30" s="15"/>
      <c r="F30" s="3"/>
      <c r="G30" s="19"/>
      <c r="H30" s="15"/>
      <c r="I30" s="3"/>
      <c r="J30" s="15"/>
      <c r="K30" s="15"/>
      <c r="L30" s="3"/>
      <c r="M30" s="15"/>
      <c r="N30" s="15"/>
      <c r="O30" s="45"/>
      <c r="P30" s="15"/>
      <c r="Q30" s="15"/>
      <c r="R30" s="15"/>
      <c r="S30" s="15"/>
    </row>
    <row r="31" spans="2:19" ht="12.75">
      <c r="B31" s="14" t="s">
        <v>11</v>
      </c>
      <c r="C31" s="18" t="s">
        <v>71</v>
      </c>
      <c r="D31" s="15"/>
      <c r="E31" s="15"/>
      <c r="F31" s="3"/>
      <c r="G31" s="18"/>
      <c r="H31" s="15">
        <v>1.899</v>
      </c>
      <c r="I31" s="3"/>
      <c r="J31" s="15">
        <v>6.9</v>
      </c>
      <c r="K31" s="15"/>
      <c r="L31" s="3"/>
      <c r="M31" s="15"/>
      <c r="N31" s="15"/>
      <c r="O31" s="44">
        <f>P19-H31</f>
        <v>1.7610000000000001</v>
      </c>
      <c r="P31" s="15"/>
      <c r="Q31" s="15"/>
      <c r="R31" s="15"/>
      <c r="S31" s="16">
        <f>O31-0.004</f>
        <v>1.7570000000000001</v>
      </c>
    </row>
    <row r="32" spans="2:19" ht="12.75">
      <c r="B32" s="14"/>
      <c r="C32" s="19"/>
      <c r="D32" s="15"/>
      <c r="E32" s="15"/>
      <c r="F32" s="3"/>
      <c r="G32" s="19"/>
      <c r="H32" s="15"/>
      <c r="I32" s="3"/>
      <c r="J32" s="15"/>
      <c r="K32" s="15"/>
      <c r="L32" s="3"/>
      <c r="M32" s="15"/>
      <c r="N32" s="15"/>
      <c r="O32" s="45"/>
      <c r="P32" s="15"/>
      <c r="Q32" s="15"/>
      <c r="R32" s="15"/>
      <c r="S32" s="15"/>
    </row>
    <row r="33" spans="2:19" ht="12.75">
      <c r="B33" s="14" t="s">
        <v>12</v>
      </c>
      <c r="C33" s="15" t="s">
        <v>63</v>
      </c>
      <c r="D33" s="15"/>
      <c r="E33" s="15"/>
      <c r="F33" s="3"/>
      <c r="G33" s="18"/>
      <c r="H33" s="15"/>
      <c r="I33" s="3"/>
      <c r="J33" s="15"/>
      <c r="K33" s="15">
        <v>1.911</v>
      </c>
      <c r="L33" s="3"/>
      <c r="M33" s="15">
        <v>14.5</v>
      </c>
      <c r="N33" s="16">
        <v>1.745</v>
      </c>
      <c r="O33" s="44">
        <f>P19-K33</f>
        <v>1.749</v>
      </c>
      <c r="P33" s="15"/>
      <c r="Q33" s="15"/>
      <c r="R33" s="15"/>
      <c r="S33" s="16">
        <f>O33-0.004</f>
        <v>1.745</v>
      </c>
    </row>
    <row r="34" spans="2:19" ht="12.75">
      <c r="B34" s="14"/>
      <c r="C34" s="15"/>
      <c r="D34" s="15"/>
      <c r="E34" s="15"/>
      <c r="F34" s="3"/>
      <c r="G34" s="19"/>
      <c r="H34" s="15"/>
      <c r="I34" s="3"/>
      <c r="J34" s="15"/>
      <c r="K34" s="15"/>
      <c r="L34" s="3"/>
      <c r="M34" s="15"/>
      <c r="N34" s="16"/>
      <c r="O34" s="45"/>
      <c r="P34" s="15"/>
      <c r="Q34" s="15"/>
      <c r="R34" s="15"/>
      <c r="S34" s="15"/>
    </row>
    <row r="35" spans="3:19" ht="12.75">
      <c r="C35" s="23" t="s">
        <v>35</v>
      </c>
      <c r="D35" s="15"/>
      <c r="E35" s="16">
        <f>SUM(E7:E34)</f>
        <v>3.2279999999999998</v>
      </c>
      <c r="F35" s="16"/>
      <c r="G35" s="16">
        <f aca="true" t="shared" si="0" ref="G35:M35">SUM(G7:G34)</f>
        <v>34</v>
      </c>
      <c r="H35" s="16">
        <f t="shared" si="0"/>
        <v>21.89</v>
      </c>
      <c r="I35" s="16"/>
      <c r="J35" s="16">
        <f t="shared" si="0"/>
        <v>109.6</v>
      </c>
      <c r="K35" s="16">
        <f t="shared" si="0"/>
        <v>3.25</v>
      </c>
      <c r="L35" s="16"/>
      <c r="M35" s="16">
        <f t="shared" si="0"/>
        <v>27.3</v>
      </c>
      <c r="N35" s="24"/>
      <c r="O35" s="46"/>
      <c r="P35" s="25"/>
      <c r="Q35" s="15"/>
      <c r="R35" s="24"/>
      <c r="S35" s="25"/>
    </row>
    <row r="36" spans="3:19" ht="12.75">
      <c r="C36" s="2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6"/>
      <c r="O36" s="47"/>
      <c r="P36" s="27"/>
      <c r="Q36" s="15"/>
      <c r="R36" s="26"/>
      <c r="S36" s="27"/>
    </row>
    <row r="38" spans="3:19" ht="12.75">
      <c r="C38" s="32" t="s">
        <v>51</v>
      </c>
      <c r="D38" s="32"/>
      <c r="E38" s="3">
        <f>E35</f>
        <v>3.2279999999999998</v>
      </c>
      <c r="F38" s="4" t="s">
        <v>31</v>
      </c>
      <c r="H38" s="33" t="s">
        <v>38</v>
      </c>
      <c r="I38" s="34"/>
      <c r="J38" s="34"/>
      <c r="K38" s="35"/>
      <c r="L38" s="10">
        <f>N7</f>
        <v>1.771</v>
      </c>
      <c r="M38" s="4" t="s">
        <v>31</v>
      </c>
      <c r="P38" s="30" t="s">
        <v>36</v>
      </c>
      <c r="Q38" s="31"/>
      <c r="R38" s="9">
        <f>G35+J35+M35</f>
        <v>170.9</v>
      </c>
      <c r="S38" s="4" t="s">
        <v>31</v>
      </c>
    </row>
    <row r="39" spans="3:13" ht="12.75">
      <c r="C39" s="32" t="s">
        <v>52</v>
      </c>
      <c r="D39" s="32"/>
      <c r="E39" s="3">
        <f>K35</f>
        <v>3.25</v>
      </c>
      <c r="F39" s="4" t="s">
        <v>31</v>
      </c>
      <c r="H39" s="33" t="s">
        <v>39</v>
      </c>
      <c r="I39" s="34"/>
      <c r="J39" s="34"/>
      <c r="K39" s="35"/>
      <c r="L39" s="10">
        <f>N33</f>
        <v>1.745</v>
      </c>
      <c r="M39" s="4" t="s">
        <v>31</v>
      </c>
    </row>
    <row r="40" spans="3:19" ht="12.75">
      <c r="C40" s="23" t="s">
        <v>26</v>
      </c>
      <c r="D40" s="23"/>
      <c r="E40" s="18">
        <f>E38-E39</f>
        <v>-0.02200000000000024</v>
      </c>
      <c r="F40" s="28" t="s">
        <v>31</v>
      </c>
      <c r="H40" s="23" t="s">
        <v>26</v>
      </c>
      <c r="I40" s="23"/>
      <c r="J40" s="23"/>
      <c r="K40" s="23"/>
      <c r="L40" s="16">
        <f>L38-L39</f>
        <v>0.0259999999999998</v>
      </c>
      <c r="M40" s="28" t="s">
        <v>31</v>
      </c>
      <c r="P40" s="37" t="s">
        <v>53</v>
      </c>
      <c r="Q40" s="37"/>
      <c r="R40" s="36">
        <f>R38/1000</f>
        <v>0.1709</v>
      </c>
      <c r="S40" s="13" t="s">
        <v>31</v>
      </c>
    </row>
    <row r="41" spans="3:19" ht="12.75">
      <c r="C41" s="23"/>
      <c r="D41" s="23"/>
      <c r="E41" s="19"/>
      <c r="F41" s="29"/>
      <c r="H41" s="23"/>
      <c r="I41" s="23"/>
      <c r="J41" s="23"/>
      <c r="K41" s="23"/>
      <c r="L41" s="15"/>
      <c r="M41" s="29"/>
      <c r="P41" s="37"/>
      <c r="Q41" s="37"/>
      <c r="R41" s="36"/>
      <c r="S41" s="13"/>
    </row>
    <row r="43" spans="3:19" ht="12.75">
      <c r="C43" s="32" t="s">
        <v>40</v>
      </c>
      <c r="D43" s="32"/>
      <c r="E43" s="32"/>
      <c r="F43" s="32"/>
      <c r="G43" s="10">
        <f>N33</f>
        <v>1.745</v>
      </c>
      <c r="H43" s="4" t="s">
        <v>31</v>
      </c>
      <c r="J43" s="33" t="s">
        <v>37</v>
      </c>
      <c r="K43" s="34"/>
      <c r="L43" s="35"/>
      <c r="M43" s="8" t="s">
        <v>54</v>
      </c>
      <c r="N43" s="36" t="s">
        <v>55</v>
      </c>
      <c r="O43" s="36"/>
      <c r="P43" s="36"/>
      <c r="Q43" s="36"/>
      <c r="R43" s="36"/>
      <c r="S43" s="4" t="s">
        <v>31</v>
      </c>
    </row>
    <row r="44" spans="3:19" ht="12.75">
      <c r="C44" s="32" t="s">
        <v>41</v>
      </c>
      <c r="D44" s="32"/>
      <c r="E44" s="32"/>
      <c r="F44" s="32"/>
      <c r="G44" s="10">
        <f>O33</f>
        <v>1.749</v>
      </c>
      <c r="H44" s="4" t="s">
        <v>31</v>
      </c>
      <c r="P44" s="8" t="s">
        <v>54</v>
      </c>
      <c r="Q44" s="39">
        <f>0.012*SQRT(R40)</f>
        <v>0.004960806386062653</v>
      </c>
      <c r="R44" s="39"/>
      <c r="S44" s="4" t="s">
        <v>31</v>
      </c>
    </row>
    <row r="45" spans="3:19" ht="12.75">
      <c r="C45" s="40" t="s">
        <v>42</v>
      </c>
      <c r="D45" s="41"/>
      <c r="E45" s="41"/>
      <c r="F45" s="42"/>
      <c r="G45" s="10">
        <f>G43-G44</f>
        <v>-0.0040000000000000036</v>
      </c>
      <c r="H45" s="4" t="s">
        <v>31</v>
      </c>
      <c r="J45" s="43" t="s">
        <v>56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2:13" ht="12.75">
      <c r="B46" s="11"/>
      <c r="C46" s="6"/>
      <c r="D46" s="6"/>
      <c r="E46" s="6"/>
      <c r="F46" s="6"/>
      <c r="G46" s="6"/>
      <c r="H46" s="6"/>
      <c r="I46" s="6"/>
      <c r="J46" s="6"/>
      <c r="K46" s="5"/>
      <c r="L46" s="5"/>
      <c r="M46" s="5"/>
    </row>
    <row r="47" spans="3:10" ht="12.75">
      <c r="C47" s="38" t="s">
        <v>43</v>
      </c>
      <c r="D47" s="38"/>
      <c r="E47" s="38"/>
      <c r="F47" s="38"/>
      <c r="G47" s="38"/>
      <c r="H47" s="38"/>
      <c r="I47" s="5" t="s">
        <v>44</v>
      </c>
      <c r="J47" s="1" t="s">
        <v>45</v>
      </c>
    </row>
    <row r="48" spans="3:9" ht="12.75">
      <c r="C48" s="7"/>
      <c r="D48" s="7"/>
      <c r="E48" s="7"/>
      <c r="F48" s="7"/>
      <c r="G48" s="7"/>
      <c r="H48" s="7"/>
      <c r="I48" s="5"/>
    </row>
    <row r="49" spans="3:18" ht="12.75">
      <c r="C49" s="38" t="s">
        <v>46</v>
      </c>
      <c r="D49" s="38"/>
      <c r="E49" s="38"/>
      <c r="I49" s="1" t="s">
        <v>47</v>
      </c>
      <c r="M49" s="1" t="s">
        <v>49</v>
      </c>
      <c r="P49" s="1" t="s">
        <v>50</v>
      </c>
      <c r="R49" s="1" t="s">
        <v>48</v>
      </c>
    </row>
  </sheetData>
  <sheetProtection/>
  <mergeCells count="251">
    <mergeCell ref="C47:H47"/>
    <mergeCell ref="C49:E49"/>
    <mergeCell ref="Q13:Q14"/>
    <mergeCell ref="Q19:Q20"/>
    <mergeCell ref="Q27:Q28"/>
    <mergeCell ref="G13:G14"/>
    <mergeCell ref="J13:J14"/>
    <mergeCell ref="K13:K14"/>
    <mergeCell ref="M13:M14"/>
    <mergeCell ref="N13:N14"/>
    <mergeCell ref="B7:B8"/>
    <mergeCell ref="C7:C8"/>
    <mergeCell ref="D7:D8"/>
    <mergeCell ref="E7:E8"/>
    <mergeCell ref="B3:S3"/>
    <mergeCell ref="E5:G5"/>
    <mergeCell ref="H5:J5"/>
    <mergeCell ref="K5:M5"/>
    <mergeCell ref="G7:G8"/>
    <mergeCell ref="H9:H10"/>
    <mergeCell ref="J7:J8"/>
    <mergeCell ref="K7:K8"/>
    <mergeCell ref="H7:H8"/>
    <mergeCell ref="K9:K10"/>
    <mergeCell ref="R7:R8"/>
    <mergeCell ref="S7:S8"/>
    <mergeCell ref="B9:B10"/>
    <mergeCell ref="C9:C10"/>
    <mergeCell ref="D9:D10"/>
    <mergeCell ref="E9:E10"/>
    <mergeCell ref="G9:G10"/>
    <mergeCell ref="J9:J10"/>
    <mergeCell ref="M7:M8"/>
    <mergeCell ref="N7:N8"/>
    <mergeCell ref="M9:M10"/>
    <mergeCell ref="N9:N10"/>
    <mergeCell ref="O9:O10"/>
    <mergeCell ref="P9:P10"/>
    <mergeCell ref="Q7:Q8"/>
    <mergeCell ref="O7:O8"/>
    <mergeCell ref="P7:P8"/>
    <mergeCell ref="G11:G12"/>
    <mergeCell ref="S9:S10"/>
    <mergeCell ref="H13:H14"/>
    <mergeCell ref="J11:J12"/>
    <mergeCell ref="K11:K12"/>
    <mergeCell ref="H11:H12"/>
    <mergeCell ref="N11:N12"/>
    <mergeCell ref="O11:O12"/>
    <mergeCell ref="P11:P12"/>
    <mergeCell ref="Q11:Q12"/>
    <mergeCell ref="B13:B14"/>
    <mergeCell ref="C13:C14"/>
    <mergeCell ref="D13:D14"/>
    <mergeCell ref="E13:E14"/>
    <mergeCell ref="S11:S12"/>
    <mergeCell ref="B11:B12"/>
    <mergeCell ref="C11:C12"/>
    <mergeCell ref="D11:D12"/>
    <mergeCell ref="E11:E12"/>
    <mergeCell ref="M11:M12"/>
    <mergeCell ref="O13:O14"/>
    <mergeCell ref="P13:P14"/>
    <mergeCell ref="Q9:Q10"/>
    <mergeCell ref="R13:R14"/>
    <mergeCell ref="R11:R12"/>
    <mergeCell ref="R9:R10"/>
    <mergeCell ref="S13:S14"/>
    <mergeCell ref="H17:H18"/>
    <mergeCell ref="J15:J16"/>
    <mergeCell ref="K15:K16"/>
    <mergeCell ref="H15:H16"/>
    <mergeCell ref="N15:N16"/>
    <mergeCell ref="O15:O16"/>
    <mergeCell ref="P15:P16"/>
    <mergeCell ref="N17:N18"/>
    <mergeCell ref="Q15:Q16"/>
    <mergeCell ref="R15:R16"/>
    <mergeCell ref="S15:S16"/>
    <mergeCell ref="B15:B16"/>
    <mergeCell ref="C15:C16"/>
    <mergeCell ref="D15:D16"/>
    <mergeCell ref="E15:E16"/>
    <mergeCell ref="M15:M16"/>
    <mergeCell ref="K17:K18"/>
    <mergeCell ref="M17:M18"/>
    <mergeCell ref="G15:G16"/>
    <mergeCell ref="Q17:Q18"/>
    <mergeCell ref="B17:B18"/>
    <mergeCell ref="C17:C18"/>
    <mergeCell ref="D17:D18"/>
    <mergeCell ref="E17:E18"/>
    <mergeCell ref="R17:R18"/>
    <mergeCell ref="G17:G18"/>
    <mergeCell ref="J17:J18"/>
    <mergeCell ref="N21:N22"/>
    <mergeCell ref="O21:O22"/>
    <mergeCell ref="O17:O18"/>
    <mergeCell ref="P17:P18"/>
    <mergeCell ref="R19:R20"/>
    <mergeCell ref="P21:P22"/>
    <mergeCell ref="Q21:Q22"/>
    <mergeCell ref="B21:B22"/>
    <mergeCell ref="C21:C22"/>
    <mergeCell ref="D21:D22"/>
    <mergeCell ref="S17:S18"/>
    <mergeCell ref="H21:H22"/>
    <mergeCell ref="J19:J20"/>
    <mergeCell ref="K19:K20"/>
    <mergeCell ref="H19:H20"/>
    <mergeCell ref="N19:N20"/>
    <mergeCell ref="O19:O20"/>
    <mergeCell ref="S19:S20"/>
    <mergeCell ref="B19:B20"/>
    <mergeCell ref="C19:C20"/>
    <mergeCell ref="D19:D20"/>
    <mergeCell ref="E19:E20"/>
    <mergeCell ref="P19:P20"/>
    <mergeCell ref="E21:E22"/>
    <mergeCell ref="G21:G22"/>
    <mergeCell ref="J21:J22"/>
    <mergeCell ref="M19:M20"/>
    <mergeCell ref="K21:K22"/>
    <mergeCell ref="M21:M22"/>
    <mergeCell ref="G19:G20"/>
    <mergeCell ref="D23:D24"/>
    <mergeCell ref="E23:E24"/>
    <mergeCell ref="R21:R22"/>
    <mergeCell ref="S21:S22"/>
    <mergeCell ref="H25:H26"/>
    <mergeCell ref="J23:J24"/>
    <mergeCell ref="K23:K24"/>
    <mergeCell ref="H23:H24"/>
    <mergeCell ref="K25:K26"/>
    <mergeCell ref="N23:N24"/>
    <mergeCell ref="S23:S24"/>
    <mergeCell ref="B25:B26"/>
    <mergeCell ref="C25:C26"/>
    <mergeCell ref="D25:D26"/>
    <mergeCell ref="E25:E26"/>
    <mergeCell ref="G25:G26"/>
    <mergeCell ref="J25:J26"/>
    <mergeCell ref="M23:M24"/>
    <mergeCell ref="B23:B24"/>
    <mergeCell ref="C23:C24"/>
    <mergeCell ref="M25:M26"/>
    <mergeCell ref="N25:N26"/>
    <mergeCell ref="O25:O26"/>
    <mergeCell ref="P25:P26"/>
    <mergeCell ref="G23:G24"/>
    <mergeCell ref="R23:R24"/>
    <mergeCell ref="O23:O24"/>
    <mergeCell ref="P23:P24"/>
    <mergeCell ref="Q23:Q24"/>
    <mergeCell ref="R27:R28"/>
    <mergeCell ref="P29:P30"/>
    <mergeCell ref="Q29:Q30"/>
    <mergeCell ref="R29:R30"/>
    <mergeCell ref="R25:R26"/>
    <mergeCell ref="Q25:Q26"/>
    <mergeCell ref="P27:P28"/>
    <mergeCell ref="S27:S28"/>
    <mergeCell ref="B27:B28"/>
    <mergeCell ref="C27:C28"/>
    <mergeCell ref="D27:D28"/>
    <mergeCell ref="E27:E28"/>
    <mergeCell ref="N29:N30"/>
    <mergeCell ref="O29:O30"/>
    <mergeCell ref="N27:N28"/>
    <mergeCell ref="O27:O28"/>
    <mergeCell ref="S25:S26"/>
    <mergeCell ref="J27:J28"/>
    <mergeCell ref="K27:K28"/>
    <mergeCell ref="B29:B30"/>
    <mergeCell ref="C29:C30"/>
    <mergeCell ref="D29:D30"/>
    <mergeCell ref="E29:E30"/>
    <mergeCell ref="G29:G30"/>
    <mergeCell ref="J29:J30"/>
    <mergeCell ref="M27:M28"/>
    <mergeCell ref="K31:K32"/>
    <mergeCell ref="H31:H32"/>
    <mergeCell ref="R31:R32"/>
    <mergeCell ref="K29:K30"/>
    <mergeCell ref="M29:M30"/>
    <mergeCell ref="G27:G28"/>
    <mergeCell ref="H29:H30"/>
    <mergeCell ref="H27:H28"/>
    <mergeCell ref="M31:M32"/>
    <mergeCell ref="N31:N32"/>
    <mergeCell ref="H33:H34"/>
    <mergeCell ref="S29:S30"/>
    <mergeCell ref="B31:B32"/>
    <mergeCell ref="C31:C32"/>
    <mergeCell ref="D31:D32"/>
    <mergeCell ref="E31:E32"/>
    <mergeCell ref="G31:G32"/>
    <mergeCell ref="J31:J32"/>
    <mergeCell ref="Q31:Q32"/>
    <mergeCell ref="O31:O32"/>
    <mergeCell ref="P31:P32"/>
    <mergeCell ref="S31:S32"/>
    <mergeCell ref="B33:B34"/>
    <mergeCell ref="C33:C34"/>
    <mergeCell ref="D33:D34"/>
    <mergeCell ref="E33:E34"/>
    <mergeCell ref="G33:G34"/>
    <mergeCell ref="J33:J34"/>
    <mergeCell ref="S33:S34"/>
    <mergeCell ref="K33:K34"/>
    <mergeCell ref="M33:M34"/>
    <mergeCell ref="N33:N34"/>
    <mergeCell ref="O33:O34"/>
    <mergeCell ref="P33:P34"/>
    <mergeCell ref="Q33:Q34"/>
    <mergeCell ref="R33:R34"/>
    <mergeCell ref="H38:K38"/>
    <mergeCell ref="H39:K39"/>
    <mergeCell ref="E35:E36"/>
    <mergeCell ref="F35:F36"/>
    <mergeCell ref="C38:D38"/>
    <mergeCell ref="P38:Q38"/>
    <mergeCell ref="M35:M36"/>
    <mergeCell ref="N35:P36"/>
    <mergeCell ref="Q35:Q36"/>
    <mergeCell ref="G35:G36"/>
    <mergeCell ref="H35:H36"/>
    <mergeCell ref="I35:I36"/>
    <mergeCell ref="J35:J36"/>
    <mergeCell ref="C35:C36"/>
    <mergeCell ref="D35:D36"/>
    <mergeCell ref="C45:F45"/>
    <mergeCell ref="J45:S45"/>
    <mergeCell ref="C43:F43"/>
    <mergeCell ref="J43:L43"/>
    <mergeCell ref="N43:R43"/>
    <mergeCell ref="L40:L41"/>
    <mergeCell ref="M40:M41"/>
    <mergeCell ref="P40:Q41"/>
    <mergeCell ref="R40:R41"/>
    <mergeCell ref="C40:D41"/>
    <mergeCell ref="H40:K41"/>
    <mergeCell ref="S40:S41"/>
    <mergeCell ref="R35:S36"/>
    <mergeCell ref="K35:K36"/>
    <mergeCell ref="L35:L36"/>
    <mergeCell ref="C44:F44"/>
    <mergeCell ref="Q44:R44"/>
    <mergeCell ref="E40:E41"/>
    <mergeCell ref="F40:F41"/>
    <mergeCell ref="C39:D39"/>
  </mergeCells>
  <printOptions/>
  <pageMargins left="0.1968503937007874" right="0" top="0.1968503937007874" bottom="0" header="0.5118110236220472" footer="0.5118110236220472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MECHEOR</dc:creator>
  <cp:keywords/>
  <dc:description/>
  <cp:lastModifiedBy>user</cp:lastModifiedBy>
  <cp:lastPrinted>2007-11-12T14:49:36Z</cp:lastPrinted>
  <dcterms:created xsi:type="dcterms:W3CDTF">2006-11-25T15:44:51Z</dcterms:created>
  <dcterms:modified xsi:type="dcterms:W3CDTF">2013-06-21T03:15:57Z</dcterms:modified>
  <cp:category/>
  <cp:version/>
  <cp:contentType/>
  <cp:contentStatus/>
</cp:coreProperties>
</file>